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Events" state="visible" r:id="rId7"/>
    <sheet sheetId="4" name="Vendors" state="visible" r:id="rId8"/>
  </sheets>
  <calcPr calcId="171027" fullCalcOnLoad="1"/>
</workbook>
</file>

<file path=xl/sharedStrings.xml><?xml version="1.0" encoding="utf-8"?>
<sst xmlns="http://schemas.openxmlformats.org/spreadsheetml/2006/main" count="66" uniqueCount="59">
  <si>
    <t>Free Event Planner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</si>
  <si>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</si>
  <si>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</si>
  <si>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</si>
  <si>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</si>
  <si>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</si>
  <si>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event types (up to 15), vendor categories (up to 15), the year (C2) and the check date (C4: type today's date, it decides which unpaid fees are OVERDUE).</t>
  </si>
  <si>
    <t>2. Events: one row per event: date, event name (keep names unique), client, type, your planning fee and the fee received so far.</t>
  </si>
  <si>
    <t>Fee balance and status (PAID, UPCOMING or OVERDUE) fill in. The three right-hand columns add up that event's vendor budget from the Vendors tab.</t>
  </si>
  <si>
    <t>3. Vendors: one row per vendor quote: pick the event, type the vendor, category, quoted amount and what has been paid. Remaining fills in.</t>
  </si>
  <si>
    <t>What you get:</t>
  </si>
  <si>
    <t>Dashboard: events, fees booked and fees received by month; each event type with count and fees; unpaid fees, overdue fees and vendor money still to pay.</t>
  </si>
  <si>
    <t>Limits: 200 events and 1,000 vendor rows. Need your own costs per event, an Expenses tab, profit by month and a tax set-aside? See the paid Event Planner Client, Fee and Vendor Budget Tracker at tuper.app/templates. Vendor amounts are the client's budget lines you track, not your income.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</si>
  <si>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</si>
  <si>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</si>
  <si>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</si>
  <si>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</si>
  <si>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Events</t>
  </si>
  <si>
    <t>Fees booked</t>
  </si>
  <si>
    <t>Fees received</t>
  </si>
  <si>
    <t>Event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</si>
  <si>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</si>
  <si>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</si>
  <si>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</si>
  <si>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</si>
  <si>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</si>
  <si>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</si>
  <si>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</si>
  <si>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</si>
  <si>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</si>
  <si>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</si>
  <si>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</si>
  <si>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</si>
  <si>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</si>
  <si>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Money still open (all dates)</t>
  </si>
  <si>
    <t/>
  </si>
  <si>
    <t>Value</t>
  </si>
  <si>
    <t>Upcoming fees unpaid</t>
  </si>
  <si>
    <t>Overdue fees</t>
  </si>
  <si>
    <t>Overdue events</t>
  </si>
  <si>
    <t>Vendor money still to pay</t>
  </si>
  <si>
    <t>Vendor category</t>
  </si>
  <si>
    <t>Check date (today)</t>
  </si>
  <si>
    <t>Event date</t>
  </si>
  <si>
    <t>Event</t>
  </si>
  <si>
    <t>Client</t>
  </si>
  <si>
    <t>Type</t>
  </si>
  <si>
    <t>Planning fee</t>
  </si>
  <si>
    <t>Fee received</t>
  </si>
  <si>
    <t>Fee balance</t>
  </si>
  <si>
    <t>Status</t>
  </si>
  <si>
    <t>Vendors quoted</t>
  </si>
  <si>
    <t>Vendors paid</t>
  </si>
  <si>
    <t>Vendors remaining</t>
  </si>
  <si>
    <t>Vendor</t>
  </si>
  <si>
    <t>Category</t>
  </si>
  <si>
    <t>Quoted</t>
  </si>
  <si>
    <t>Paid so far</t>
  </si>
  <si>
    <t>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</si>
</sst>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</cols>
  <sheetData>
    <row r="1" ht="30" customHeight="1" spans="1:3" x14ac:dyDescent="0.25">
      <c r="A1" s="8" t="s">
        <v>20</v>
      </c>
      <c r="B1" s="8" t="s">
        <v>41</v>
      </c>
      <c r="C1" s="4" t="s">
        <v>33</v>
      </c>
    </row>
    <row r="2" spans="1:3" x14ac:dyDescent="0.25">
      <c r="A2" s="9"/>
      <c r="B2" s="9"/>
      <c r="C2" s="9">
        <v>2026</v>
      </c>
    </row>
    <row r="3" spans="1:3" x14ac:dyDescent="0.25">
      <c r="A3" s="9"/>
      <c r="B3" s="9"/>
      <c r="C3" s="4" t="s">
        <v>42</v>
      </c>
    </row>
    <row r="4" spans="1:3" x14ac:dyDescent="0.25">
      <c r="A4" s="9"/>
      <c r="B4" s="9"/>
      <c r="C4" s="10">
        <v>46327</v>
      </c>
    </row>
    <row r="5" spans="1:2" x14ac:dyDescent="0.25">
      <c r="A5" s="9"/>
      <c r="B5" s="9"/>
    </row>
    <row r="6" spans="1:2" x14ac:dyDescent="0.25">
      <c r="A6" s="9"/>
      <c r="B6" s="9"/>
    </row>
    <row r="7" spans="1:2" x14ac:dyDescent="0.25">
      <c r="A7" s="9"/>
      <c r="B7" s="9"/>
    </row>
    <row r="8" spans="1:2" x14ac:dyDescent="0.25">
      <c r="A8" s="9"/>
      <c r="B8" s="9"/>
    </row>
    <row r="9" spans="1:2" x14ac:dyDescent="0.25">
      <c r="A9" s="9"/>
      <c r="B9" s="9"/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2" customWidth="1"/>
    <col min="4" max="4" width="16" customWidth="1"/>
    <col min="5" max="7" width="11" customWidth="1"/>
    <col min="8" max="8" width="10" customWidth="1"/>
    <col min="9" max="10" width="7" customWidth="1"/>
    <col min="11" max="13" width="11" customWidth="1"/>
  </cols>
  <sheetData>
    <row r="1" ht="30" customHeight="1" spans="1:13" x14ac:dyDescent="0.25">
      <c r="A1" s="8" t="s">
        <v>43</v>
      </c>
      <c r="B1" s="8" t="s">
        <v>44</v>
      </c>
      <c r="C1" s="8" t="s">
        <v>45</v>
      </c>
      <c r="D1" s="8" t="s">
        <v>46</v>
      </c>
      <c r="E1" s="8" t="s">
        <v>47</v>
      </c>
      <c r="F1" s="8" t="s">
        <v>48</v>
      </c>
      <c r="G1" s="8" t="s">
        <v>49</v>
      </c>
      <c r="H1" s="8" t="s">
        <v>50</v>
      </c>
      <c r="I1" s="8" t="s">
        <v>16</v>
      </c>
      <c r="J1" s="8" t="s">
        <v>33</v>
      </c>
      <c r="K1" s="8" t="s">
        <v>51</v>
      </c>
      <c r="L1" s="8" t="s">
        <v>52</v>
      </c>
      <c r="M1" s="8" t="s">
        <v>53</v>
      </c>
    </row>
    <row r="2" spans="1:13" x14ac:dyDescent="0.25">
      <c r="A2" s="10"/>
      <c r="B2" s="9"/>
      <c r="C2" s="9"/>
      <c r="D2" s="9"/>
      <c r="E2" s="11"/>
      <c r="F2" s="11"/>
      <c r="G2" s="12">
        <f>IF(A2="","",N(E2)-N(F2))</f>
      </c>
      <c r="H2" s="13">
        <f>IF(A2="","",IF(G2&lt;=0,"PAID",IF(A2&lt;Settings!$C$4,"OVERDUE","UPCOMING")))</f>
      </c>
      <c r="I2" s="13">
        <f>IF(A2="","",MONTH(A2))</f>
      </c>
      <c r="J2" s="13">
        <f>IF(A2="","",YEAR(A2))</f>
      </c>
      <c r="K2" s="12">
        <f>IF(A2="","",SUMIFS(Vendors!$D$2:$D$1000,Vendors!$A$2:$A$1000,B2))</f>
      </c>
      <c r="L2" s="12">
        <f>IF(A2="","",SUMIFS(Vendors!$E$2:$E$1000,Vendors!$A$2:$A$1000,B2))</f>
      </c>
      <c r="M2" s="12">
        <f>IF(A2="","",K2-L2)</f>
      </c>
    </row>
    <row r="3" spans="1:13" x14ac:dyDescent="0.25">
      <c r="A3" s="10"/>
      <c r="B3" s="9"/>
      <c r="C3" s="9"/>
      <c r="D3" s="9"/>
      <c r="E3" s="11"/>
      <c r="F3" s="11"/>
      <c r="G3" s="12">
        <f>IF(A3="","",N(E3)-N(F3))</f>
      </c>
      <c r="H3" s="13">
        <f>IF(A3="","",IF(G3&lt;=0,"PAID",IF(A3&lt;Settings!$C$4,"OVERDUE","UPCOMING")))</f>
      </c>
      <c r="I3" s="13">
        <f>IF(A3="","",MONTH(A3))</f>
      </c>
      <c r="J3" s="13">
        <f>IF(A3="","",YEAR(A3))</f>
      </c>
      <c r="K3" s="12">
        <f>IF(A3="","",SUMIFS(Vendors!$D$2:$D$1000,Vendors!$A$2:$A$1000,B3))</f>
      </c>
      <c r="L3" s="12">
        <f>IF(A3="","",SUMIFS(Vendors!$E$2:$E$1000,Vendors!$A$2:$A$1000,B3))</f>
      </c>
      <c r="M3" s="12">
        <f>IF(A3="","",K3-L3)</f>
      </c>
    </row>
    <row r="4" spans="1:13" x14ac:dyDescent="0.25">
      <c r="A4" s="10"/>
      <c r="B4" s="9"/>
      <c r="C4" s="9"/>
      <c r="D4" s="9"/>
      <c r="E4" s="11"/>
      <c r="F4" s="11"/>
      <c r="G4" s="12">
        <f>IF(A4="","",N(E4)-N(F4))</f>
      </c>
      <c r="H4" s="13">
        <f>IF(A4="","",IF(G4&lt;=0,"PAID",IF(A4&lt;Settings!$C$4,"OVERDUE","UPCOMING")))</f>
      </c>
      <c r="I4" s="13">
        <f>IF(A4="","",MONTH(A4))</f>
      </c>
      <c r="J4" s="13">
        <f>IF(A4="","",YEAR(A4))</f>
      </c>
      <c r="K4" s="12">
        <f>IF(A4="","",SUMIFS(Vendors!$D$2:$D$1000,Vendors!$A$2:$A$1000,B4))</f>
      </c>
      <c r="L4" s="12">
        <f>IF(A4="","",SUMIFS(Vendors!$E$2:$E$1000,Vendors!$A$2:$A$1000,B4))</f>
      </c>
      <c r="M4" s="12">
        <f>IF(A4="","",K4-L4)</f>
      </c>
    </row>
    <row r="5" spans="1:13" x14ac:dyDescent="0.25">
      <c r="A5" s="10"/>
      <c r="B5" s="9"/>
      <c r="C5" s="9"/>
      <c r="D5" s="9"/>
      <c r="E5" s="11"/>
      <c r="F5" s="11"/>
      <c r="G5" s="12">
        <f>IF(A5="","",N(E5)-N(F5))</f>
      </c>
      <c r="H5" s="13">
        <f>IF(A5="","",IF(G5&lt;=0,"PAID",IF(A5&lt;Settings!$C$4,"OVERDUE","UPCOMING")))</f>
      </c>
      <c r="I5" s="13">
        <f>IF(A5="","",MONTH(A5))</f>
      </c>
      <c r="J5" s="13">
        <f>IF(A5="","",YEAR(A5))</f>
      </c>
      <c r="K5" s="12">
        <f>IF(A5="","",SUMIFS(Vendors!$D$2:$D$1000,Vendors!$A$2:$A$1000,B5))</f>
      </c>
      <c r="L5" s="12">
        <f>IF(A5="","",SUMIFS(Vendors!$E$2:$E$1000,Vendors!$A$2:$A$1000,B5))</f>
      </c>
      <c r="M5" s="12">
        <f>IF(A5="","",K5-L5)</f>
      </c>
    </row>
    <row r="6" spans="1:13" x14ac:dyDescent="0.25">
      <c r="A6" s="10"/>
      <c r="B6" s="9"/>
      <c r="C6" s="9"/>
      <c r="D6" s="9"/>
      <c r="E6" s="11"/>
      <c r="F6" s="11"/>
      <c r="G6" s="12">
        <f>IF(A6="","",N(E6)-N(F6))</f>
      </c>
      <c r="H6" s="13">
        <f>IF(A6="","",IF(G6&lt;=0,"PAID",IF(A6&lt;Settings!$C$4,"OVERDUE","UPCOMING")))</f>
      </c>
      <c r="I6" s="13">
        <f>IF(A6="","",MONTH(A6))</f>
      </c>
      <c r="J6" s="13">
        <f>IF(A6="","",YEAR(A6))</f>
      </c>
      <c r="K6" s="12">
        <f>IF(A6="","",SUMIFS(Vendors!$D$2:$D$1000,Vendors!$A$2:$A$1000,B6))</f>
      </c>
      <c r="L6" s="12">
        <f>IF(A6="","",SUMIFS(Vendors!$E$2:$E$1000,Vendors!$A$2:$A$1000,B6))</f>
      </c>
      <c r="M6" s="12">
        <f>IF(A6="","",K6-L6)</f>
      </c>
    </row>
    <row r="7" spans="1:13" x14ac:dyDescent="0.25">
      <c r="A7" s="10"/>
      <c r="B7" s="9"/>
      <c r="C7" s="9"/>
      <c r="D7" s="9"/>
      <c r="E7" s="11"/>
      <c r="F7" s="11"/>
      <c r="G7" s="12">
        <f>IF(A7="","",N(E7)-N(F7))</f>
      </c>
      <c r="H7" s="13">
        <f>IF(A7="","",IF(G7&lt;=0,"PAID",IF(A7&lt;Settings!$C$4,"OVERDUE","UPCOMING")))</f>
      </c>
      <c r="I7" s="13">
        <f>IF(A7="","",MONTH(A7))</f>
      </c>
      <c r="J7" s="13">
        <f>IF(A7="","",YEAR(A7))</f>
      </c>
      <c r="K7" s="12">
        <f>IF(A7="","",SUMIFS(Vendors!$D$2:$D$1000,Vendors!$A$2:$A$1000,B7))</f>
      </c>
      <c r="L7" s="12">
        <f>IF(A7="","",SUMIFS(Vendors!$E$2:$E$1000,Vendors!$A$2:$A$1000,B7))</f>
      </c>
      <c r="M7" s="12">
        <f>IF(A7="","",K7-L7)</f>
      </c>
    </row>
    <row r="8" spans="1:13" x14ac:dyDescent="0.25">
      <c r="A8" s="10"/>
      <c r="B8" s="9"/>
      <c r="C8" s="9"/>
      <c r="D8" s="9"/>
      <c r="E8" s="11"/>
      <c r="F8" s="11"/>
      <c r="G8" s="12">
        <f>IF(A8="","",N(E8)-N(F8))</f>
      </c>
      <c r="H8" s="13">
        <f>IF(A8="","",IF(G8&lt;=0,"PAID",IF(A8&lt;Settings!$C$4,"OVERDUE","UPCOMING")))</f>
      </c>
      <c r="I8" s="13">
        <f>IF(A8="","",MONTH(A8))</f>
      </c>
      <c r="J8" s="13">
        <f>IF(A8="","",YEAR(A8))</f>
      </c>
      <c r="K8" s="12">
        <f>IF(A8="","",SUMIFS(Vendors!$D$2:$D$1000,Vendors!$A$2:$A$1000,B8))</f>
      </c>
      <c r="L8" s="12">
        <f>IF(A8="","",SUMIFS(Vendors!$E$2:$E$1000,Vendors!$A$2:$A$1000,B8))</f>
      </c>
      <c r="M8" s="12">
        <f>IF(A8="","",K8-L8)</f>
      </c>
    </row>
    <row r="9" spans="1:13" x14ac:dyDescent="0.25">
      <c r="A9" s="10"/>
      <c r="B9" s="9"/>
      <c r="C9" s="9"/>
      <c r="D9" s="9"/>
      <c r="E9" s="11"/>
      <c r="F9" s="11"/>
      <c r="G9" s="12">
        <f>IF(A9="","",N(E9)-N(F9))</f>
      </c>
      <c r="H9" s="13">
        <f>IF(A9="","",IF(G9&lt;=0,"PAID",IF(A9&lt;Settings!$C$4,"OVERDUE","UPCOMING")))</f>
      </c>
      <c r="I9" s="13">
        <f>IF(A9="","",MONTH(A9))</f>
      </c>
      <c r="J9" s="13">
        <f>IF(A9="","",YEAR(A9))</f>
      </c>
      <c r="K9" s="12">
        <f>IF(A9="","",SUMIFS(Vendors!$D$2:$D$1000,Vendors!$A$2:$A$1000,B9))</f>
      </c>
      <c r="L9" s="12">
        <f>IF(A9="","",SUMIFS(Vendors!$E$2:$E$1000,Vendors!$A$2:$A$1000,B9))</f>
      </c>
      <c r="M9" s="12">
        <f>IF(A9="","",K9-L9)</f>
      </c>
    </row>
    <row r="10" spans="1:13" x14ac:dyDescent="0.25">
      <c r="A10" s="10"/>
      <c r="B10" s="9"/>
      <c r="C10" s="9"/>
      <c r="D10" s="9"/>
      <c r="E10" s="11"/>
      <c r="F10" s="11"/>
      <c r="G10" s="12">
        <f>IF(A10="","",N(E10)-N(F10))</f>
      </c>
      <c r="H10" s="13">
        <f>IF(A10="","",IF(G10&lt;=0,"PAID",IF(A10&lt;Settings!$C$4,"OVERDUE","UPCOMING")))</f>
      </c>
      <c r="I10" s="13">
        <f>IF(A10="","",MONTH(A10))</f>
      </c>
      <c r="J10" s="13">
        <f>IF(A10="","",YEAR(A10))</f>
      </c>
      <c r="K10" s="12">
        <f>IF(A10="","",SUMIFS(Vendors!$D$2:$D$1000,Vendors!$A$2:$A$1000,B10))</f>
      </c>
      <c r="L10" s="12">
        <f>IF(A10="","",SUMIFS(Vendors!$E$2:$E$1000,Vendors!$A$2:$A$1000,B10))</f>
      </c>
      <c r="M10" s="12">
        <f>IF(A10="","",K10-L10)</f>
      </c>
    </row>
    <row r="11" spans="1:13" x14ac:dyDescent="0.25">
      <c r="A11" s="10"/>
      <c r="B11" s="9"/>
      <c r="C11" s="9"/>
      <c r="D11" s="9"/>
      <c r="E11" s="11"/>
      <c r="F11" s="11"/>
      <c r="G11" s="12">
        <f>IF(A11="","",N(E11)-N(F11))</f>
      </c>
      <c r="H11" s="13">
        <f>IF(A11="","",IF(G11&lt;=0,"PAID",IF(A11&lt;Settings!$C$4,"OVERDUE","UPCOMING")))</f>
      </c>
      <c r="I11" s="13">
        <f>IF(A11="","",MONTH(A11))</f>
      </c>
      <c r="J11" s="13">
        <f>IF(A11="","",YEAR(A11))</f>
      </c>
      <c r="K11" s="12">
        <f>IF(A11="","",SUMIFS(Vendors!$D$2:$D$1000,Vendors!$A$2:$A$1000,B11))</f>
      </c>
      <c r="L11" s="12">
        <f>IF(A11="","",SUMIFS(Vendors!$E$2:$E$1000,Vendors!$A$2:$A$1000,B11))</f>
      </c>
      <c r="M11" s="12">
        <f>IF(A11="","",K11-L11)</f>
      </c>
    </row>
    <row r="12" spans="1:13" x14ac:dyDescent="0.25">
      <c r="A12" s="10"/>
      <c r="B12" s="9"/>
      <c r="C12" s="9"/>
      <c r="D12" s="9"/>
      <c r="E12" s="11"/>
      <c r="F12" s="11"/>
      <c r="G12" s="12">
        <f>IF(A12="","",N(E12)-N(F12))</f>
      </c>
      <c r="H12" s="13">
        <f>IF(A12="","",IF(G12&lt;=0,"PAID",IF(A12&lt;Settings!$C$4,"OVERDUE","UPCOMING")))</f>
      </c>
      <c r="I12" s="13">
        <f>IF(A12="","",MONTH(A12))</f>
      </c>
      <c r="J12" s="13">
        <f>IF(A12="","",YEAR(A12))</f>
      </c>
      <c r="K12" s="12">
        <f>IF(A12="","",SUMIFS(Vendors!$D$2:$D$1000,Vendors!$A$2:$A$1000,B12))</f>
      </c>
      <c r="L12" s="12">
        <f>IF(A12="","",SUMIFS(Vendors!$E$2:$E$1000,Vendors!$A$2:$A$1000,B12))</f>
      </c>
      <c r="M12" s="12">
        <f>IF(A12="","",K12-L12)</f>
      </c>
    </row>
    <row r="13" spans="1:13" x14ac:dyDescent="0.25">
      <c r="A13" s="10"/>
      <c r="B13" s="9"/>
      <c r="C13" s="9"/>
      <c r="D13" s="9"/>
      <c r="E13" s="11"/>
      <c r="F13" s="11"/>
      <c r="G13" s="12">
        <f>IF(A13="","",N(E13)-N(F13))</f>
      </c>
      <c r="H13" s="13">
        <f>IF(A13="","",IF(G13&lt;=0,"PAID",IF(A13&lt;Settings!$C$4,"OVERDUE","UPCOMING")))</f>
      </c>
      <c r="I13" s="13">
        <f>IF(A13="","",MONTH(A13))</f>
      </c>
      <c r="J13" s="13">
        <f>IF(A13="","",YEAR(A13))</f>
      </c>
      <c r="K13" s="12">
        <f>IF(A13="","",SUMIFS(Vendors!$D$2:$D$1000,Vendors!$A$2:$A$1000,B13))</f>
      </c>
      <c r="L13" s="12">
        <f>IF(A13="","",SUMIFS(Vendors!$E$2:$E$1000,Vendors!$A$2:$A$1000,B13))</f>
      </c>
      <c r="M13" s="12">
        <f>IF(A13="","",K13-L13)</f>
      </c>
    </row>
    <row r="14" spans="1:13" x14ac:dyDescent="0.25">
      <c r="A14" s="10"/>
      <c r="B14" s="9"/>
      <c r="C14" s="9"/>
      <c r="D14" s="9"/>
      <c r="E14" s="11"/>
      <c r="F14" s="11"/>
      <c r="G14" s="12">
        <f>IF(A14="","",N(E14)-N(F14))</f>
      </c>
      <c r="H14" s="13">
        <f>IF(A14="","",IF(G14&lt;=0,"PAID",IF(A14&lt;Settings!$C$4,"OVERDUE","UPCOMING")))</f>
      </c>
      <c r="I14" s="13">
        <f>IF(A14="","",MONTH(A14))</f>
      </c>
      <c r="J14" s="13">
        <f>IF(A14="","",YEAR(A14))</f>
      </c>
      <c r="K14" s="12">
        <f>IF(A14="","",SUMIFS(Vendors!$D$2:$D$1000,Vendors!$A$2:$A$1000,B14))</f>
      </c>
      <c r="L14" s="12">
        <f>IF(A14="","",SUMIFS(Vendors!$E$2:$E$1000,Vendors!$A$2:$A$1000,B14))</f>
      </c>
      <c r="M14" s="12">
        <f>IF(A14="","",K14-L14)</f>
      </c>
    </row>
    <row r="15" spans="1:13" x14ac:dyDescent="0.25">
      <c r="A15" s="10"/>
      <c r="B15" s="9"/>
      <c r="C15" s="9"/>
      <c r="D15" s="9"/>
      <c r="E15" s="11"/>
      <c r="F15" s="11"/>
      <c r="G15" s="12">
        <f>IF(A15="","",N(E15)-N(F15))</f>
      </c>
      <c r="H15" s="13">
        <f>IF(A15="","",IF(G15&lt;=0,"PAID",IF(A15&lt;Settings!$C$4,"OVERDUE","UPCOMING")))</f>
      </c>
      <c r="I15" s="13">
        <f>IF(A15="","",MONTH(A15))</f>
      </c>
      <c r="J15" s="13">
        <f>IF(A15="","",YEAR(A15))</f>
      </c>
      <c r="K15" s="12">
        <f>IF(A15="","",SUMIFS(Vendors!$D$2:$D$1000,Vendors!$A$2:$A$1000,B15))</f>
      </c>
      <c r="L15" s="12">
        <f>IF(A15="","",SUMIFS(Vendors!$E$2:$E$1000,Vendors!$A$2:$A$1000,B15))</f>
      </c>
      <c r="M15" s="12">
        <f>IF(A15="","",K15-L15)</f>
      </c>
    </row>
    <row r="16" spans="1:13" x14ac:dyDescent="0.25">
      <c r="A16" s="10"/>
      <c r="B16" s="9"/>
      <c r="C16" s="9"/>
      <c r="D16" s="9"/>
      <c r="E16" s="11"/>
      <c r="F16" s="11"/>
      <c r="G16" s="12">
        <f>IF(A16="","",N(E16)-N(F16))</f>
      </c>
      <c r="H16" s="13">
        <f>IF(A16="","",IF(G16&lt;=0,"PAID",IF(A16&lt;Settings!$C$4,"OVERDUE","UPCOMING")))</f>
      </c>
      <c r="I16" s="13">
        <f>IF(A16="","",MONTH(A16))</f>
      </c>
      <c r="J16" s="13">
        <f>IF(A16="","",YEAR(A16))</f>
      </c>
      <c r="K16" s="12">
        <f>IF(A16="","",SUMIFS(Vendors!$D$2:$D$1000,Vendors!$A$2:$A$1000,B16))</f>
      </c>
      <c r="L16" s="12">
        <f>IF(A16="","",SUMIFS(Vendors!$E$2:$E$1000,Vendors!$A$2:$A$1000,B16))</f>
      </c>
      <c r="M16" s="12">
        <f>IF(A16="","",K16-L16)</f>
      </c>
    </row>
    <row r="17" spans="1:13" x14ac:dyDescent="0.25">
      <c r="A17" s="10"/>
      <c r="B17" s="9"/>
      <c r="C17" s="9"/>
      <c r="D17" s="9"/>
      <c r="E17" s="11"/>
      <c r="F17" s="11"/>
      <c r="G17" s="12">
        <f>IF(A17="","",N(E17)-N(F17))</f>
      </c>
      <c r="H17" s="13">
        <f>IF(A17="","",IF(G17&lt;=0,"PAID",IF(A17&lt;Settings!$C$4,"OVERDUE","UPCOMING")))</f>
      </c>
      <c r="I17" s="13">
        <f>IF(A17="","",MONTH(A17))</f>
      </c>
      <c r="J17" s="13">
        <f>IF(A17="","",YEAR(A17))</f>
      </c>
      <c r="K17" s="12">
        <f>IF(A17="","",SUMIFS(Vendors!$D$2:$D$1000,Vendors!$A$2:$A$1000,B17))</f>
      </c>
      <c r="L17" s="12">
        <f>IF(A17="","",SUMIFS(Vendors!$E$2:$E$1000,Vendors!$A$2:$A$1000,B17))</f>
      </c>
      <c r="M17" s="12">
        <f>IF(A17="","",K17-L17)</f>
      </c>
    </row>
    <row r="18" spans="1:13" x14ac:dyDescent="0.25">
      <c r="A18" s="10"/>
      <c r="B18" s="9"/>
      <c r="C18" s="9"/>
      <c r="D18" s="9"/>
      <c r="E18" s="11"/>
      <c r="F18" s="11"/>
      <c r="G18" s="12">
        <f>IF(A18="","",N(E18)-N(F18))</f>
      </c>
      <c r="H18" s="13">
        <f>IF(A18="","",IF(G18&lt;=0,"PAID",IF(A18&lt;Settings!$C$4,"OVERDUE","UPCOMING")))</f>
      </c>
      <c r="I18" s="13">
        <f>IF(A18="","",MONTH(A18))</f>
      </c>
      <c r="J18" s="13">
        <f>IF(A18="","",YEAR(A18))</f>
      </c>
      <c r="K18" s="12">
        <f>IF(A18="","",SUMIFS(Vendors!$D$2:$D$1000,Vendors!$A$2:$A$1000,B18))</f>
      </c>
      <c r="L18" s="12">
        <f>IF(A18="","",SUMIFS(Vendors!$E$2:$E$1000,Vendors!$A$2:$A$1000,B18))</f>
      </c>
      <c r="M18" s="12">
        <f>IF(A18="","",K18-L18)</f>
      </c>
    </row>
    <row r="19" spans="1:13" x14ac:dyDescent="0.25">
      <c r="A19" s="10"/>
      <c r="B19" s="9"/>
      <c r="C19" s="9"/>
      <c r="D19" s="9"/>
      <c r="E19" s="11"/>
      <c r="F19" s="11"/>
      <c r="G19" s="12">
        <f>IF(A19="","",N(E19)-N(F19))</f>
      </c>
      <c r="H19" s="13">
        <f>IF(A19="","",IF(G19&lt;=0,"PAID",IF(A19&lt;Settings!$C$4,"OVERDUE","UPCOMING")))</f>
      </c>
      <c r="I19" s="13">
        <f>IF(A19="","",MONTH(A19))</f>
      </c>
      <c r="J19" s="13">
        <f>IF(A19="","",YEAR(A19))</f>
      </c>
      <c r="K19" s="12">
        <f>IF(A19="","",SUMIFS(Vendors!$D$2:$D$1000,Vendors!$A$2:$A$1000,B19))</f>
      </c>
      <c r="L19" s="12">
        <f>IF(A19="","",SUMIFS(Vendors!$E$2:$E$1000,Vendors!$A$2:$A$1000,B19))</f>
      </c>
      <c r="M19" s="12">
        <f>IF(A19="","",K19-L19)</f>
      </c>
    </row>
    <row r="20" spans="1:13" x14ac:dyDescent="0.25">
      <c r="A20" s="10"/>
      <c r="B20" s="9"/>
      <c r="C20" s="9"/>
      <c r="D20" s="9"/>
      <c r="E20" s="11"/>
      <c r="F20" s="11"/>
      <c r="G20" s="12">
        <f>IF(A20="","",N(E20)-N(F20))</f>
      </c>
      <c r="H20" s="13">
        <f>IF(A20="","",IF(G20&lt;=0,"PAID",IF(A20&lt;Settings!$C$4,"OVERDUE","UPCOMING")))</f>
      </c>
      <c r="I20" s="13">
        <f>IF(A20="","",MONTH(A20))</f>
      </c>
      <c r="J20" s="13">
        <f>IF(A20="","",YEAR(A20))</f>
      </c>
      <c r="K20" s="12">
        <f>IF(A20="","",SUMIFS(Vendors!$D$2:$D$1000,Vendors!$A$2:$A$1000,B20))</f>
      </c>
      <c r="L20" s="12">
        <f>IF(A20="","",SUMIFS(Vendors!$E$2:$E$1000,Vendors!$A$2:$A$1000,B20))</f>
      </c>
      <c r="M20" s="12">
        <f>IF(A20="","",K20-L20)</f>
      </c>
    </row>
    <row r="21" spans="1:13" x14ac:dyDescent="0.25">
      <c r="A21" s="10"/>
      <c r="B21" s="9"/>
      <c r="C21" s="9"/>
      <c r="D21" s="9"/>
      <c r="E21" s="11"/>
      <c r="F21" s="11"/>
      <c r="G21" s="12">
        <f>IF(A21="","",N(E21)-N(F21))</f>
      </c>
      <c r="H21" s="13">
        <f>IF(A21="","",IF(G21&lt;=0,"PAID",IF(A21&lt;Settings!$C$4,"OVERDUE","UPCOMING")))</f>
      </c>
      <c r="I21" s="13">
        <f>IF(A21="","",MONTH(A21))</f>
      </c>
      <c r="J21" s="13">
        <f>IF(A21="","",YEAR(A21))</f>
      </c>
      <c r="K21" s="12">
        <f>IF(A21="","",SUMIFS(Vendors!$D$2:$D$1000,Vendors!$A$2:$A$1000,B21))</f>
      </c>
      <c r="L21" s="12">
        <f>IF(A21="","",SUMIFS(Vendors!$E$2:$E$1000,Vendors!$A$2:$A$1000,B21))</f>
      </c>
      <c r="M21" s="12">
        <f>IF(A21="","",K21-L21)</f>
      </c>
    </row>
    <row r="22" spans="1:13" x14ac:dyDescent="0.25">
      <c r="A22" s="10"/>
      <c r="B22" s="9"/>
      <c r="C22" s="9"/>
      <c r="D22" s="9"/>
      <c r="E22" s="11"/>
      <c r="F22" s="11"/>
      <c r="G22" s="12">
        <f>IF(A22="","",N(E22)-N(F22))</f>
      </c>
      <c r="H22" s="13">
        <f>IF(A22="","",IF(G22&lt;=0,"PAID",IF(A22&lt;Settings!$C$4,"OVERDUE","UPCOMING")))</f>
      </c>
      <c r="I22" s="13">
        <f>IF(A22="","",MONTH(A22))</f>
      </c>
      <c r="J22" s="13">
        <f>IF(A22="","",YEAR(A22))</f>
      </c>
      <c r="K22" s="12">
        <f>IF(A22="","",SUMIFS(Vendors!$D$2:$D$1000,Vendors!$A$2:$A$1000,B22))</f>
      </c>
      <c r="L22" s="12">
        <f>IF(A22="","",SUMIFS(Vendors!$E$2:$E$1000,Vendors!$A$2:$A$1000,B22))</f>
      </c>
      <c r="M22" s="12">
        <f>IF(A22="","",K22-L22)</f>
      </c>
    </row>
    <row r="23" spans="1:13" x14ac:dyDescent="0.25">
      <c r="A23" s="10"/>
      <c r="B23" s="9"/>
      <c r="C23" s="9"/>
      <c r="D23" s="9"/>
      <c r="E23" s="11"/>
      <c r="F23" s="11"/>
      <c r="G23" s="12">
        <f>IF(A23="","",N(E23)-N(F23))</f>
      </c>
      <c r="H23" s="13">
        <f>IF(A23="","",IF(G23&lt;=0,"PAID",IF(A23&lt;Settings!$C$4,"OVERDUE","UPCOMING")))</f>
      </c>
      <c r="I23" s="13">
        <f>IF(A23="","",MONTH(A23))</f>
      </c>
      <c r="J23" s="13">
        <f>IF(A23="","",YEAR(A23))</f>
      </c>
      <c r="K23" s="12">
        <f>IF(A23="","",SUMIFS(Vendors!$D$2:$D$1000,Vendors!$A$2:$A$1000,B23))</f>
      </c>
      <c r="L23" s="12">
        <f>IF(A23="","",SUMIFS(Vendors!$E$2:$E$1000,Vendors!$A$2:$A$1000,B23))</f>
      </c>
      <c r="M23" s="12">
        <f>IF(A23="","",K23-L23)</f>
      </c>
    </row>
    <row r="24" spans="1:13" x14ac:dyDescent="0.25">
      <c r="A24" s="10"/>
      <c r="B24" s="9"/>
      <c r="C24" s="9"/>
      <c r="D24" s="9"/>
      <c r="E24" s="11"/>
      <c r="F24" s="11"/>
      <c r="G24" s="12">
        <f>IF(A24="","",N(E24)-N(F24))</f>
      </c>
      <c r="H24" s="13">
        <f>IF(A24="","",IF(G24&lt;=0,"PAID",IF(A24&lt;Settings!$C$4,"OVERDUE","UPCOMING")))</f>
      </c>
      <c r="I24" s="13">
        <f>IF(A24="","",MONTH(A24))</f>
      </c>
      <c r="J24" s="13">
        <f>IF(A24="","",YEAR(A24))</f>
      </c>
      <c r="K24" s="12">
        <f>IF(A24="","",SUMIFS(Vendors!$D$2:$D$1000,Vendors!$A$2:$A$1000,B24))</f>
      </c>
      <c r="L24" s="12">
        <f>IF(A24="","",SUMIFS(Vendors!$E$2:$E$1000,Vendors!$A$2:$A$1000,B24))</f>
      </c>
      <c r="M24" s="12">
        <f>IF(A24="","",K24-L24)</f>
      </c>
    </row>
    <row r="25" spans="1:13" x14ac:dyDescent="0.25">
      <c r="A25" s="10"/>
      <c r="B25" s="9"/>
      <c r="C25" s="9"/>
      <c r="D25" s="9"/>
      <c r="E25" s="11"/>
      <c r="F25" s="11"/>
      <c r="G25" s="12">
        <f>IF(A25="","",N(E25)-N(F25))</f>
      </c>
      <c r="H25" s="13">
        <f>IF(A25="","",IF(G25&lt;=0,"PAID",IF(A25&lt;Settings!$C$4,"OVERDUE","UPCOMING")))</f>
      </c>
      <c r="I25" s="13">
        <f>IF(A25="","",MONTH(A25))</f>
      </c>
      <c r="J25" s="13">
        <f>IF(A25="","",YEAR(A25))</f>
      </c>
      <c r="K25" s="12">
        <f>IF(A25="","",SUMIFS(Vendors!$D$2:$D$1000,Vendors!$A$2:$A$1000,B25))</f>
      </c>
      <c r="L25" s="12">
        <f>IF(A25="","",SUMIFS(Vendors!$E$2:$E$1000,Vendors!$A$2:$A$1000,B25))</f>
      </c>
      <c r="M25" s="12">
        <f>IF(A25="","",K25-L25)</f>
      </c>
    </row>
    <row r="26" spans="1:13" x14ac:dyDescent="0.25">
      <c r="A26" s="10"/>
      <c r="B26" s="9"/>
      <c r="C26" s="9"/>
      <c r="D26" s="9"/>
      <c r="E26" s="11"/>
      <c r="F26" s="11"/>
      <c r="G26" s="12">
        <f>IF(A26="","",N(E26)-N(F26))</f>
      </c>
      <c r="H26" s="13">
        <f>IF(A26="","",IF(G26&lt;=0,"PAID",IF(A26&lt;Settings!$C$4,"OVERDUE","UPCOMING")))</f>
      </c>
      <c r="I26" s="13">
        <f>IF(A26="","",MONTH(A26))</f>
      </c>
      <c r="J26" s="13">
        <f>IF(A26="","",YEAR(A26))</f>
      </c>
      <c r="K26" s="12">
        <f>IF(A26="","",SUMIFS(Vendors!$D$2:$D$1000,Vendors!$A$2:$A$1000,B26))</f>
      </c>
      <c r="L26" s="12">
        <f>IF(A26="","",SUMIFS(Vendors!$E$2:$E$1000,Vendors!$A$2:$A$1000,B26))</f>
      </c>
      <c r="M26" s="12">
        <f>IF(A26="","",K26-L26)</f>
      </c>
    </row>
    <row r="27" spans="1:13" x14ac:dyDescent="0.25">
      <c r="A27" s="10"/>
      <c r="B27" s="9"/>
      <c r="C27" s="9"/>
      <c r="D27" s="9"/>
      <c r="E27" s="11"/>
      <c r="F27" s="11"/>
      <c r="G27" s="12">
        <f>IF(A27="","",N(E27)-N(F27))</f>
      </c>
      <c r="H27" s="13">
        <f>IF(A27="","",IF(G27&lt;=0,"PAID",IF(A27&lt;Settings!$C$4,"OVERDUE","UPCOMING")))</f>
      </c>
      <c r="I27" s="13">
        <f>IF(A27="","",MONTH(A27))</f>
      </c>
      <c r="J27" s="13">
        <f>IF(A27="","",YEAR(A27))</f>
      </c>
      <c r="K27" s="12">
        <f>IF(A27="","",SUMIFS(Vendors!$D$2:$D$1000,Vendors!$A$2:$A$1000,B27))</f>
      </c>
      <c r="L27" s="12">
        <f>IF(A27="","",SUMIFS(Vendors!$E$2:$E$1000,Vendors!$A$2:$A$1000,B27))</f>
      </c>
      <c r="M27" s="12">
        <f>IF(A27="","",K27-L27)</f>
      </c>
    </row>
    <row r="28" spans="1:13" x14ac:dyDescent="0.25">
      <c r="A28" s="10"/>
      <c r="B28" s="9"/>
      <c r="C28" s="9"/>
      <c r="D28" s="9"/>
      <c r="E28" s="11"/>
      <c r="F28" s="11"/>
      <c r="G28" s="12">
        <f>IF(A28="","",N(E28)-N(F28))</f>
      </c>
      <c r="H28" s="13">
        <f>IF(A28="","",IF(G28&lt;=0,"PAID",IF(A28&lt;Settings!$C$4,"OVERDUE","UPCOMING")))</f>
      </c>
      <c r="I28" s="13">
        <f>IF(A28="","",MONTH(A28))</f>
      </c>
      <c r="J28" s="13">
        <f>IF(A28="","",YEAR(A28))</f>
      </c>
      <c r="K28" s="12">
        <f>IF(A28="","",SUMIFS(Vendors!$D$2:$D$1000,Vendors!$A$2:$A$1000,B28))</f>
      </c>
      <c r="L28" s="12">
        <f>IF(A28="","",SUMIFS(Vendors!$E$2:$E$1000,Vendors!$A$2:$A$1000,B28))</f>
      </c>
      <c r="M28" s="12">
        <f>IF(A28="","",K28-L28)</f>
      </c>
    </row>
    <row r="29" spans="1:13" x14ac:dyDescent="0.25">
      <c r="A29" s="10"/>
      <c r="B29" s="9"/>
      <c r="C29" s="9"/>
      <c r="D29" s="9"/>
      <c r="E29" s="11"/>
      <c r="F29" s="11"/>
      <c r="G29" s="12">
        <f>IF(A29="","",N(E29)-N(F29))</f>
      </c>
      <c r="H29" s="13">
        <f>IF(A29="","",IF(G29&lt;=0,"PAID",IF(A29&lt;Settings!$C$4,"OVERDUE","UPCOMING")))</f>
      </c>
      <c r="I29" s="13">
        <f>IF(A29="","",MONTH(A29))</f>
      </c>
      <c r="J29" s="13">
        <f>IF(A29="","",YEAR(A29))</f>
      </c>
      <c r="K29" s="12">
        <f>IF(A29="","",SUMIFS(Vendors!$D$2:$D$1000,Vendors!$A$2:$A$1000,B29))</f>
      </c>
      <c r="L29" s="12">
        <f>IF(A29="","",SUMIFS(Vendors!$E$2:$E$1000,Vendors!$A$2:$A$1000,B29))</f>
      </c>
      <c r="M29" s="12">
        <f>IF(A29="","",K29-L29)</f>
      </c>
    </row>
    <row r="30" spans="1:13" x14ac:dyDescent="0.25">
      <c r="A30" s="10"/>
      <c r="B30" s="9"/>
      <c r="C30" s="9"/>
      <c r="D30" s="9"/>
      <c r="E30" s="11"/>
      <c r="F30" s="11"/>
      <c r="G30" s="12">
        <f>IF(A30="","",N(E30)-N(F30))</f>
      </c>
      <c r="H30" s="13">
        <f>IF(A30="","",IF(G30&lt;=0,"PAID",IF(A30&lt;Settings!$C$4,"OVERDUE","UPCOMING")))</f>
      </c>
      <c r="I30" s="13">
        <f>IF(A30="","",MONTH(A30))</f>
      </c>
      <c r="J30" s="13">
        <f>IF(A30="","",YEAR(A30))</f>
      </c>
      <c r="K30" s="12">
        <f>IF(A30="","",SUMIFS(Vendors!$D$2:$D$1000,Vendors!$A$2:$A$1000,B30))</f>
      </c>
      <c r="L30" s="12">
        <f>IF(A30="","",SUMIFS(Vendors!$E$2:$E$1000,Vendors!$A$2:$A$1000,B30))</f>
      </c>
      <c r="M30" s="12">
        <f>IF(A30="","",K30-L30)</f>
      </c>
    </row>
    <row r="31" spans="1:13" x14ac:dyDescent="0.25">
      <c r="A31" s="10"/>
      <c r="B31" s="9"/>
      <c r="C31" s="9"/>
      <c r="D31" s="9"/>
      <c r="E31" s="11"/>
      <c r="F31" s="11"/>
      <c r="G31" s="12">
        <f>IF(A31="","",N(E31)-N(F31))</f>
      </c>
      <c r="H31" s="13">
        <f>IF(A31="","",IF(G31&lt;=0,"PAID",IF(A31&lt;Settings!$C$4,"OVERDUE","UPCOMING")))</f>
      </c>
      <c r="I31" s="13">
        <f>IF(A31="","",MONTH(A31))</f>
      </c>
      <c r="J31" s="13">
        <f>IF(A31="","",YEAR(A31))</f>
      </c>
      <c r="K31" s="12">
        <f>IF(A31="","",SUMIFS(Vendors!$D$2:$D$1000,Vendors!$A$2:$A$1000,B31))</f>
      </c>
      <c r="L31" s="12">
        <f>IF(A31="","",SUMIFS(Vendors!$E$2:$E$1000,Vendors!$A$2:$A$1000,B31))</f>
      </c>
      <c r="M31" s="12">
        <f>IF(A31="","",K31-L31)</f>
      </c>
    </row>
    <row r="32" spans="1:13" x14ac:dyDescent="0.25">
      <c r="A32" s="10"/>
      <c r="B32" s="9"/>
      <c r="C32" s="9"/>
      <c r="D32" s="9"/>
      <c r="E32" s="11"/>
      <c r="F32" s="11"/>
      <c r="G32" s="12">
        <f>IF(A32="","",N(E32)-N(F32))</f>
      </c>
      <c r="H32" s="13">
        <f>IF(A32="","",IF(G32&lt;=0,"PAID",IF(A32&lt;Settings!$C$4,"OVERDUE","UPCOMING")))</f>
      </c>
      <c r="I32" s="13">
        <f>IF(A32="","",MONTH(A32))</f>
      </c>
      <c r="J32" s="13">
        <f>IF(A32="","",YEAR(A32))</f>
      </c>
      <c r="K32" s="12">
        <f>IF(A32="","",SUMIFS(Vendors!$D$2:$D$1000,Vendors!$A$2:$A$1000,B32))</f>
      </c>
      <c r="L32" s="12">
        <f>IF(A32="","",SUMIFS(Vendors!$E$2:$E$1000,Vendors!$A$2:$A$1000,B32))</f>
      </c>
      <c r="M32" s="12">
        <f>IF(A32="","",K32-L32)</f>
      </c>
    </row>
    <row r="33" spans="1:13" x14ac:dyDescent="0.25">
      <c r="A33" s="10"/>
      <c r="B33" s="9"/>
      <c r="C33" s="9"/>
      <c r="D33" s="9"/>
      <c r="E33" s="11"/>
      <c r="F33" s="11"/>
      <c r="G33" s="12">
        <f>IF(A33="","",N(E33)-N(F33))</f>
      </c>
      <c r="H33" s="13">
        <f>IF(A33="","",IF(G33&lt;=0,"PAID",IF(A33&lt;Settings!$C$4,"OVERDUE","UPCOMING")))</f>
      </c>
      <c r="I33" s="13">
        <f>IF(A33="","",MONTH(A33))</f>
      </c>
      <c r="J33" s="13">
        <f>IF(A33="","",YEAR(A33))</f>
      </c>
      <c r="K33" s="12">
        <f>IF(A33="","",SUMIFS(Vendors!$D$2:$D$1000,Vendors!$A$2:$A$1000,B33))</f>
      </c>
      <c r="L33" s="12">
        <f>IF(A33="","",SUMIFS(Vendors!$E$2:$E$1000,Vendors!$A$2:$A$1000,B33))</f>
      </c>
      <c r="M33" s="12">
        <f>IF(A33="","",K33-L33)</f>
      </c>
    </row>
    <row r="34" spans="1:13" x14ac:dyDescent="0.25">
      <c r="A34" s="10"/>
      <c r="B34" s="9"/>
      <c r="C34" s="9"/>
      <c r="D34" s="9"/>
      <c r="E34" s="11"/>
      <c r="F34" s="11"/>
      <c r="G34" s="12">
        <f>IF(A34="","",N(E34)-N(F34))</f>
      </c>
      <c r="H34" s="13">
        <f>IF(A34="","",IF(G34&lt;=0,"PAID",IF(A34&lt;Settings!$C$4,"OVERDUE","UPCOMING")))</f>
      </c>
      <c r="I34" s="13">
        <f>IF(A34="","",MONTH(A34))</f>
      </c>
      <c r="J34" s="13">
        <f>IF(A34="","",YEAR(A34))</f>
      </c>
      <c r="K34" s="12">
        <f>IF(A34="","",SUMIFS(Vendors!$D$2:$D$1000,Vendors!$A$2:$A$1000,B34))</f>
      </c>
      <c r="L34" s="12">
        <f>IF(A34="","",SUMIFS(Vendors!$E$2:$E$1000,Vendors!$A$2:$A$1000,B34))</f>
      </c>
      <c r="M34" s="12">
        <f>IF(A34="","",K34-L34)</f>
      </c>
    </row>
    <row r="35" spans="1:13" x14ac:dyDescent="0.25">
      <c r="A35" s="10"/>
      <c r="B35" s="9"/>
      <c r="C35" s="9"/>
      <c r="D35" s="9"/>
      <c r="E35" s="11"/>
      <c r="F35" s="11"/>
      <c r="G35" s="12">
        <f>IF(A35="","",N(E35)-N(F35))</f>
      </c>
      <c r="H35" s="13">
        <f>IF(A35="","",IF(G35&lt;=0,"PAID",IF(A35&lt;Settings!$C$4,"OVERDUE","UPCOMING")))</f>
      </c>
      <c r="I35" s="13">
        <f>IF(A35="","",MONTH(A35))</f>
      </c>
      <c r="J35" s="13">
        <f>IF(A35="","",YEAR(A35))</f>
      </c>
      <c r="K35" s="12">
        <f>IF(A35="","",SUMIFS(Vendors!$D$2:$D$1000,Vendors!$A$2:$A$1000,B35))</f>
      </c>
      <c r="L35" s="12">
        <f>IF(A35="","",SUMIFS(Vendors!$E$2:$E$1000,Vendors!$A$2:$A$1000,B35))</f>
      </c>
      <c r="M35" s="12">
        <f>IF(A35="","",K35-L35)</f>
      </c>
    </row>
    <row r="36" spans="1:13" x14ac:dyDescent="0.25">
      <c r="A36" s="10"/>
      <c r="B36" s="9"/>
      <c r="C36" s="9"/>
      <c r="D36" s="9"/>
      <c r="E36" s="11"/>
      <c r="F36" s="11"/>
      <c r="G36" s="12">
        <f>IF(A36="","",N(E36)-N(F36))</f>
      </c>
      <c r="H36" s="13">
        <f>IF(A36="","",IF(G36&lt;=0,"PAID",IF(A36&lt;Settings!$C$4,"OVERDUE","UPCOMING")))</f>
      </c>
      <c r="I36" s="13">
        <f>IF(A36="","",MONTH(A36))</f>
      </c>
      <c r="J36" s="13">
        <f>IF(A36="","",YEAR(A36))</f>
      </c>
      <c r="K36" s="12">
        <f>IF(A36="","",SUMIFS(Vendors!$D$2:$D$1000,Vendors!$A$2:$A$1000,B36))</f>
      </c>
      <c r="L36" s="12">
        <f>IF(A36="","",SUMIFS(Vendors!$E$2:$E$1000,Vendors!$A$2:$A$1000,B36))</f>
      </c>
      <c r="M36" s="12">
        <f>IF(A36="","",K36-L36)</f>
      </c>
    </row>
    <row r="37" spans="1:13" x14ac:dyDescent="0.25">
      <c r="A37" s="10"/>
      <c r="B37" s="9"/>
      <c r="C37" s="9"/>
      <c r="D37" s="9"/>
      <c r="E37" s="11"/>
      <c r="F37" s="11"/>
      <c r="G37" s="12">
        <f>IF(A37="","",N(E37)-N(F37))</f>
      </c>
      <c r="H37" s="13">
        <f>IF(A37="","",IF(G37&lt;=0,"PAID",IF(A37&lt;Settings!$C$4,"OVERDUE","UPCOMING")))</f>
      </c>
      <c r="I37" s="13">
        <f>IF(A37="","",MONTH(A37))</f>
      </c>
      <c r="J37" s="13">
        <f>IF(A37="","",YEAR(A37))</f>
      </c>
      <c r="K37" s="12">
        <f>IF(A37="","",SUMIFS(Vendors!$D$2:$D$1000,Vendors!$A$2:$A$1000,B37))</f>
      </c>
      <c r="L37" s="12">
        <f>IF(A37="","",SUMIFS(Vendors!$E$2:$E$1000,Vendors!$A$2:$A$1000,B37))</f>
      </c>
      <c r="M37" s="12">
        <f>IF(A37="","",K37-L37)</f>
      </c>
    </row>
    <row r="38" spans="1:13" x14ac:dyDescent="0.25">
      <c r="A38" s="10"/>
      <c r="B38" s="9"/>
      <c r="C38" s="9"/>
      <c r="D38" s="9"/>
      <c r="E38" s="11"/>
      <c r="F38" s="11"/>
      <c r="G38" s="12">
        <f>IF(A38="","",N(E38)-N(F38))</f>
      </c>
      <c r="H38" s="13">
        <f>IF(A38="","",IF(G38&lt;=0,"PAID",IF(A38&lt;Settings!$C$4,"OVERDUE","UPCOMING")))</f>
      </c>
      <c r="I38" s="13">
        <f>IF(A38="","",MONTH(A38))</f>
      </c>
      <c r="J38" s="13">
        <f>IF(A38="","",YEAR(A38))</f>
      </c>
      <c r="K38" s="12">
        <f>IF(A38="","",SUMIFS(Vendors!$D$2:$D$1000,Vendors!$A$2:$A$1000,B38))</f>
      </c>
      <c r="L38" s="12">
        <f>IF(A38="","",SUMIFS(Vendors!$E$2:$E$1000,Vendors!$A$2:$A$1000,B38))</f>
      </c>
      <c r="M38" s="12">
        <f>IF(A38="","",K38-L38)</f>
      </c>
    </row>
    <row r="39" spans="1:13" x14ac:dyDescent="0.25">
      <c r="A39" s="10"/>
      <c r="B39" s="9"/>
      <c r="C39" s="9"/>
      <c r="D39" s="9"/>
      <c r="E39" s="11"/>
      <c r="F39" s="11"/>
      <c r="G39" s="12">
        <f>IF(A39="","",N(E39)-N(F39))</f>
      </c>
      <c r="H39" s="13">
        <f>IF(A39="","",IF(G39&lt;=0,"PAID",IF(A39&lt;Settings!$C$4,"OVERDUE","UPCOMING")))</f>
      </c>
      <c r="I39" s="13">
        <f>IF(A39="","",MONTH(A39))</f>
      </c>
      <c r="J39" s="13">
        <f>IF(A39="","",YEAR(A39))</f>
      </c>
      <c r="K39" s="12">
        <f>IF(A39="","",SUMIFS(Vendors!$D$2:$D$1000,Vendors!$A$2:$A$1000,B39))</f>
      </c>
      <c r="L39" s="12">
        <f>IF(A39="","",SUMIFS(Vendors!$E$2:$E$1000,Vendors!$A$2:$A$1000,B39))</f>
      </c>
      <c r="M39" s="12">
        <f>IF(A39="","",K39-L39)</f>
      </c>
    </row>
    <row r="40" spans="1:13" x14ac:dyDescent="0.25">
      <c r="A40" s="10"/>
      <c r="B40" s="9"/>
      <c r="C40" s="9"/>
      <c r="D40" s="9"/>
      <c r="E40" s="11"/>
      <c r="F40" s="11"/>
      <c r="G40" s="12">
        <f>IF(A40="","",N(E40)-N(F40))</f>
      </c>
      <c r="H40" s="13">
        <f>IF(A40="","",IF(G40&lt;=0,"PAID",IF(A40&lt;Settings!$C$4,"OVERDUE","UPCOMING")))</f>
      </c>
      <c r="I40" s="13">
        <f>IF(A40="","",MONTH(A40))</f>
      </c>
      <c r="J40" s="13">
        <f>IF(A40="","",YEAR(A40))</f>
      </c>
      <c r="K40" s="12">
        <f>IF(A40="","",SUMIFS(Vendors!$D$2:$D$1000,Vendors!$A$2:$A$1000,B40))</f>
      </c>
      <c r="L40" s="12">
        <f>IF(A40="","",SUMIFS(Vendors!$E$2:$E$1000,Vendors!$A$2:$A$1000,B40))</f>
      </c>
      <c r="M40" s="12">
        <f>IF(A40="","",K40-L40)</f>
      </c>
    </row>
    <row r="41" spans="1:13" x14ac:dyDescent="0.25">
      <c r="A41" s="10"/>
      <c r="B41" s="9"/>
      <c r="C41" s="9"/>
      <c r="D41" s="9"/>
      <c r="E41" s="11"/>
      <c r="F41" s="11"/>
      <c r="G41" s="12">
        <f>IF(A41="","",N(E41)-N(F41))</f>
      </c>
      <c r="H41" s="13">
        <f>IF(A41="","",IF(G41&lt;=0,"PAID",IF(A41&lt;Settings!$C$4,"OVERDUE","UPCOMING")))</f>
      </c>
      <c r="I41" s="13">
        <f>IF(A41="","",MONTH(A41))</f>
      </c>
      <c r="J41" s="13">
        <f>IF(A41="","",YEAR(A41))</f>
      </c>
      <c r="K41" s="12">
        <f>IF(A41="","",SUMIFS(Vendors!$D$2:$D$1000,Vendors!$A$2:$A$1000,B41))</f>
      </c>
      <c r="L41" s="12">
        <f>IF(A41="","",SUMIFS(Vendors!$E$2:$E$1000,Vendors!$A$2:$A$1000,B41))</f>
      </c>
      <c r="M41" s="12">
        <f>IF(A41="","",K41-L41)</f>
      </c>
    </row>
    <row r="42" spans="1:13" x14ac:dyDescent="0.25">
      <c r="A42" s="10"/>
      <c r="B42" s="9"/>
      <c r="C42" s="9"/>
      <c r="D42" s="9"/>
      <c r="E42" s="11"/>
      <c r="F42" s="11"/>
      <c r="G42" s="12">
        <f>IF(A42="","",N(E42)-N(F42))</f>
      </c>
      <c r="H42" s="13">
        <f>IF(A42="","",IF(G42&lt;=0,"PAID",IF(A42&lt;Settings!$C$4,"OVERDUE","UPCOMING")))</f>
      </c>
      <c r="I42" s="13">
        <f>IF(A42="","",MONTH(A42))</f>
      </c>
      <c r="J42" s="13">
        <f>IF(A42="","",YEAR(A42))</f>
      </c>
      <c r="K42" s="12">
        <f>IF(A42="","",SUMIFS(Vendors!$D$2:$D$1000,Vendors!$A$2:$A$1000,B42))</f>
      </c>
      <c r="L42" s="12">
        <f>IF(A42="","",SUMIFS(Vendors!$E$2:$E$1000,Vendors!$A$2:$A$1000,B42))</f>
      </c>
      <c r="M42" s="12">
        <f>IF(A42="","",K42-L42)</f>
      </c>
    </row>
    <row r="43" spans="1:13" x14ac:dyDescent="0.25">
      <c r="A43" s="10"/>
      <c r="B43" s="9"/>
      <c r="C43" s="9"/>
      <c r="D43" s="9"/>
      <c r="E43" s="11"/>
      <c r="F43" s="11"/>
      <c r="G43" s="12">
        <f>IF(A43="","",N(E43)-N(F43))</f>
      </c>
      <c r="H43" s="13">
        <f>IF(A43="","",IF(G43&lt;=0,"PAID",IF(A43&lt;Settings!$C$4,"OVERDUE","UPCOMING")))</f>
      </c>
      <c r="I43" s="13">
        <f>IF(A43="","",MONTH(A43))</f>
      </c>
      <c r="J43" s="13">
        <f>IF(A43="","",YEAR(A43))</f>
      </c>
      <c r="K43" s="12">
        <f>IF(A43="","",SUMIFS(Vendors!$D$2:$D$1000,Vendors!$A$2:$A$1000,B43))</f>
      </c>
      <c r="L43" s="12">
        <f>IF(A43="","",SUMIFS(Vendors!$E$2:$E$1000,Vendors!$A$2:$A$1000,B43))</f>
      </c>
      <c r="M43" s="12">
        <f>IF(A43="","",K43-L43)</f>
      </c>
    </row>
    <row r="44" spans="1:13" x14ac:dyDescent="0.25">
      <c r="A44" s="10"/>
      <c r="B44" s="9"/>
      <c r="C44" s="9"/>
      <c r="D44" s="9"/>
      <c r="E44" s="11"/>
      <c r="F44" s="11"/>
      <c r="G44" s="12">
        <f>IF(A44="","",N(E44)-N(F44))</f>
      </c>
      <c r="H44" s="13">
        <f>IF(A44="","",IF(G44&lt;=0,"PAID",IF(A44&lt;Settings!$C$4,"OVERDUE","UPCOMING")))</f>
      </c>
      <c r="I44" s="13">
        <f>IF(A44="","",MONTH(A44))</f>
      </c>
      <c r="J44" s="13">
        <f>IF(A44="","",YEAR(A44))</f>
      </c>
      <c r="K44" s="12">
        <f>IF(A44="","",SUMIFS(Vendors!$D$2:$D$1000,Vendors!$A$2:$A$1000,B44))</f>
      </c>
      <c r="L44" s="12">
        <f>IF(A44="","",SUMIFS(Vendors!$E$2:$E$1000,Vendors!$A$2:$A$1000,B44))</f>
      </c>
      <c r="M44" s="12">
        <f>IF(A44="","",K44-L44)</f>
      </c>
    </row>
    <row r="45" spans="1:13" x14ac:dyDescent="0.25">
      <c r="A45" s="10"/>
      <c r="B45" s="9"/>
      <c r="C45" s="9"/>
      <c r="D45" s="9"/>
      <c r="E45" s="11"/>
      <c r="F45" s="11"/>
      <c r="G45" s="12">
        <f>IF(A45="","",N(E45)-N(F45))</f>
      </c>
      <c r="H45" s="13">
        <f>IF(A45="","",IF(G45&lt;=0,"PAID",IF(A45&lt;Settings!$C$4,"OVERDUE","UPCOMING")))</f>
      </c>
      <c r="I45" s="13">
        <f>IF(A45="","",MONTH(A45))</f>
      </c>
      <c r="J45" s="13">
        <f>IF(A45="","",YEAR(A45))</f>
      </c>
      <c r="K45" s="12">
        <f>IF(A45="","",SUMIFS(Vendors!$D$2:$D$1000,Vendors!$A$2:$A$1000,B45))</f>
      </c>
      <c r="L45" s="12">
        <f>IF(A45="","",SUMIFS(Vendors!$E$2:$E$1000,Vendors!$A$2:$A$1000,B45))</f>
      </c>
      <c r="M45" s="12">
        <f>IF(A45="","",K45-L45)</f>
      </c>
    </row>
    <row r="46" spans="1:13" x14ac:dyDescent="0.25">
      <c r="A46" s="10"/>
      <c r="B46" s="9"/>
      <c r="C46" s="9"/>
      <c r="D46" s="9"/>
      <c r="E46" s="11"/>
      <c r="F46" s="11"/>
      <c r="G46" s="12">
        <f>IF(A46="","",N(E46)-N(F46))</f>
      </c>
      <c r="H46" s="13">
        <f>IF(A46="","",IF(G46&lt;=0,"PAID",IF(A46&lt;Settings!$C$4,"OVERDUE","UPCOMING")))</f>
      </c>
      <c r="I46" s="13">
        <f>IF(A46="","",MONTH(A46))</f>
      </c>
      <c r="J46" s="13">
        <f>IF(A46="","",YEAR(A46))</f>
      </c>
      <c r="K46" s="12">
        <f>IF(A46="","",SUMIFS(Vendors!$D$2:$D$1000,Vendors!$A$2:$A$1000,B46))</f>
      </c>
      <c r="L46" s="12">
        <f>IF(A46="","",SUMIFS(Vendors!$E$2:$E$1000,Vendors!$A$2:$A$1000,B46))</f>
      </c>
      <c r="M46" s="12">
        <f>IF(A46="","",K46-L46)</f>
      </c>
    </row>
    <row r="47" spans="1:13" x14ac:dyDescent="0.25">
      <c r="A47" s="10"/>
      <c r="B47" s="9"/>
      <c r="C47" s="9"/>
      <c r="D47" s="9"/>
      <c r="E47" s="11"/>
      <c r="F47" s="11"/>
      <c r="G47" s="12">
        <f>IF(A47="","",N(E47)-N(F47))</f>
      </c>
      <c r="H47" s="13">
        <f>IF(A47="","",IF(G47&lt;=0,"PAID",IF(A47&lt;Settings!$C$4,"OVERDUE","UPCOMING")))</f>
      </c>
      <c r="I47" s="13">
        <f>IF(A47="","",MONTH(A47))</f>
      </c>
      <c r="J47" s="13">
        <f>IF(A47="","",YEAR(A47))</f>
      </c>
      <c r="K47" s="12">
        <f>IF(A47="","",SUMIFS(Vendors!$D$2:$D$1000,Vendors!$A$2:$A$1000,B47))</f>
      </c>
      <c r="L47" s="12">
        <f>IF(A47="","",SUMIFS(Vendors!$E$2:$E$1000,Vendors!$A$2:$A$1000,B47))</f>
      </c>
      <c r="M47" s="12">
        <f>IF(A47="","",K47-L47)</f>
      </c>
    </row>
    <row r="48" spans="1:13" x14ac:dyDescent="0.25">
      <c r="A48" s="10"/>
      <c r="B48" s="9"/>
      <c r="C48" s="9"/>
      <c r="D48" s="9"/>
      <c r="E48" s="11"/>
      <c r="F48" s="11"/>
      <c r="G48" s="12">
        <f>IF(A48="","",N(E48)-N(F48))</f>
      </c>
      <c r="H48" s="13">
        <f>IF(A48="","",IF(G48&lt;=0,"PAID",IF(A48&lt;Settings!$C$4,"OVERDUE","UPCOMING")))</f>
      </c>
      <c r="I48" s="13">
        <f>IF(A48="","",MONTH(A48))</f>
      </c>
      <c r="J48" s="13">
        <f>IF(A48="","",YEAR(A48))</f>
      </c>
      <c r="K48" s="12">
        <f>IF(A48="","",SUMIFS(Vendors!$D$2:$D$1000,Vendors!$A$2:$A$1000,B48))</f>
      </c>
      <c r="L48" s="12">
        <f>IF(A48="","",SUMIFS(Vendors!$E$2:$E$1000,Vendors!$A$2:$A$1000,B48))</f>
      </c>
      <c r="M48" s="12">
        <f>IF(A48="","",K48-L48)</f>
      </c>
    </row>
    <row r="49" spans="1:13" x14ac:dyDescent="0.25">
      <c r="A49" s="10"/>
      <c r="B49" s="9"/>
      <c r="C49" s="9"/>
      <c r="D49" s="9"/>
      <c r="E49" s="11"/>
      <c r="F49" s="11"/>
      <c r="G49" s="12">
        <f>IF(A49="","",N(E49)-N(F49))</f>
      </c>
      <c r="H49" s="13">
        <f>IF(A49="","",IF(G49&lt;=0,"PAID",IF(A49&lt;Settings!$C$4,"OVERDUE","UPCOMING")))</f>
      </c>
      <c r="I49" s="13">
        <f>IF(A49="","",MONTH(A49))</f>
      </c>
      <c r="J49" s="13">
        <f>IF(A49="","",YEAR(A49))</f>
      </c>
      <c r="K49" s="12">
        <f>IF(A49="","",SUMIFS(Vendors!$D$2:$D$1000,Vendors!$A$2:$A$1000,B49))</f>
      </c>
      <c r="L49" s="12">
        <f>IF(A49="","",SUMIFS(Vendors!$E$2:$E$1000,Vendors!$A$2:$A$1000,B49))</f>
      </c>
      <c r="M49" s="12">
        <f>IF(A49="","",K49-L49)</f>
      </c>
    </row>
    <row r="50" spans="1:13" x14ac:dyDescent="0.25">
      <c r="A50" s="10"/>
      <c r="B50" s="9"/>
      <c r="C50" s="9"/>
      <c r="D50" s="9"/>
      <c r="E50" s="11"/>
      <c r="F50" s="11"/>
      <c r="G50" s="12">
        <f>IF(A50="","",N(E50)-N(F50))</f>
      </c>
      <c r="H50" s="13">
        <f>IF(A50="","",IF(G50&lt;=0,"PAID",IF(A50&lt;Settings!$C$4,"OVERDUE","UPCOMING")))</f>
      </c>
      <c r="I50" s="13">
        <f>IF(A50="","",MONTH(A50))</f>
      </c>
      <c r="J50" s="13">
        <f>IF(A50="","",YEAR(A50))</f>
      </c>
      <c r="K50" s="12">
        <f>IF(A50="","",SUMIFS(Vendors!$D$2:$D$1000,Vendors!$A$2:$A$1000,B50))</f>
      </c>
      <c r="L50" s="12">
        <f>IF(A50="","",SUMIFS(Vendors!$E$2:$E$1000,Vendors!$A$2:$A$1000,B50))</f>
      </c>
      <c r="M50" s="12">
        <f>IF(A50="","",K50-L50)</f>
      </c>
    </row>
    <row r="51" spans="1:13" x14ac:dyDescent="0.25">
      <c r="A51" s="10"/>
      <c r="B51" s="9"/>
      <c r="C51" s="9"/>
      <c r="D51" s="9"/>
      <c r="E51" s="11"/>
      <c r="F51" s="11"/>
      <c r="G51" s="12">
        <f>IF(A51="","",N(E51)-N(F51))</f>
      </c>
      <c r="H51" s="13">
        <f>IF(A51="","",IF(G51&lt;=0,"PAID",IF(A51&lt;Settings!$C$4,"OVERDUE","UPCOMING")))</f>
      </c>
      <c r="I51" s="13">
        <f>IF(A51="","",MONTH(A51))</f>
      </c>
      <c r="J51" s="13">
        <f>IF(A51="","",YEAR(A51))</f>
      </c>
      <c r="K51" s="12">
        <f>IF(A51="","",SUMIFS(Vendors!$D$2:$D$1000,Vendors!$A$2:$A$1000,B51))</f>
      </c>
      <c r="L51" s="12">
        <f>IF(A51="","",SUMIFS(Vendors!$E$2:$E$1000,Vendors!$A$2:$A$1000,B51))</f>
      </c>
      <c r="M51" s="12">
        <f>IF(A51="","",K51-L51)</f>
      </c>
    </row>
    <row r="52" spans="1:13" x14ac:dyDescent="0.25">
      <c r="A52" s="10"/>
      <c r="B52" s="9"/>
      <c r="C52" s="9"/>
      <c r="D52" s="9"/>
      <c r="E52" s="11"/>
      <c r="F52" s="11"/>
      <c r="G52" s="12">
        <f>IF(A52="","",N(E52)-N(F52))</f>
      </c>
      <c r="H52" s="13">
        <f>IF(A52="","",IF(G52&lt;=0,"PAID",IF(A52&lt;Settings!$C$4,"OVERDUE","UPCOMING")))</f>
      </c>
      <c r="I52" s="13">
        <f>IF(A52="","",MONTH(A52))</f>
      </c>
      <c r="J52" s="13">
        <f>IF(A52="","",YEAR(A52))</f>
      </c>
      <c r="K52" s="12">
        <f>IF(A52="","",SUMIFS(Vendors!$D$2:$D$1000,Vendors!$A$2:$A$1000,B52))</f>
      </c>
      <c r="L52" s="12">
        <f>IF(A52="","",SUMIFS(Vendors!$E$2:$E$1000,Vendors!$A$2:$A$1000,B52))</f>
      </c>
      <c r="M52" s="12">
        <f>IF(A52="","",K52-L52)</f>
      </c>
    </row>
    <row r="53" spans="1:13" x14ac:dyDescent="0.25">
      <c r="A53" s="10"/>
      <c r="B53" s="9"/>
      <c r="C53" s="9"/>
      <c r="D53" s="9"/>
      <c r="E53" s="11"/>
      <c r="F53" s="11"/>
      <c r="G53" s="12">
        <f>IF(A53="","",N(E53)-N(F53))</f>
      </c>
      <c r="H53" s="13">
        <f>IF(A53="","",IF(G53&lt;=0,"PAID",IF(A53&lt;Settings!$C$4,"OVERDUE","UPCOMING")))</f>
      </c>
      <c r="I53" s="13">
        <f>IF(A53="","",MONTH(A53))</f>
      </c>
      <c r="J53" s="13">
        <f>IF(A53="","",YEAR(A53))</f>
      </c>
      <c r="K53" s="12">
        <f>IF(A53="","",SUMIFS(Vendors!$D$2:$D$1000,Vendors!$A$2:$A$1000,B53))</f>
      </c>
      <c r="L53" s="12">
        <f>IF(A53="","",SUMIFS(Vendors!$E$2:$E$1000,Vendors!$A$2:$A$1000,B53))</f>
      </c>
      <c r="M53" s="12">
        <f>IF(A53="","",K53-L53)</f>
      </c>
    </row>
    <row r="54" spans="1:13" x14ac:dyDescent="0.25">
      <c r="A54" s="10"/>
      <c r="B54" s="9"/>
      <c r="C54" s="9"/>
      <c r="D54" s="9"/>
      <c r="E54" s="11"/>
      <c r="F54" s="11"/>
      <c r="G54" s="12">
        <f>IF(A54="","",N(E54)-N(F54))</f>
      </c>
      <c r="H54" s="13">
        <f>IF(A54="","",IF(G54&lt;=0,"PAID",IF(A54&lt;Settings!$C$4,"OVERDUE","UPCOMING")))</f>
      </c>
      <c r="I54" s="13">
        <f>IF(A54="","",MONTH(A54))</f>
      </c>
      <c r="J54" s="13">
        <f>IF(A54="","",YEAR(A54))</f>
      </c>
      <c r="K54" s="12">
        <f>IF(A54="","",SUMIFS(Vendors!$D$2:$D$1000,Vendors!$A$2:$A$1000,B54))</f>
      </c>
      <c r="L54" s="12">
        <f>IF(A54="","",SUMIFS(Vendors!$E$2:$E$1000,Vendors!$A$2:$A$1000,B54))</f>
      </c>
      <c r="M54" s="12">
        <f>IF(A54="","",K54-L54)</f>
      </c>
    </row>
    <row r="55" spans="1:13" x14ac:dyDescent="0.25">
      <c r="A55" s="10"/>
      <c r="B55" s="9"/>
      <c r="C55" s="9"/>
      <c r="D55" s="9"/>
      <c r="E55" s="11"/>
      <c r="F55" s="11"/>
      <c r="G55" s="12">
        <f>IF(A55="","",N(E55)-N(F55))</f>
      </c>
      <c r="H55" s="13">
        <f>IF(A55="","",IF(G55&lt;=0,"PAID",IF(A55&lt;Settings!$C$4,"OVERDUE","UPCOMING")))</f>
      </c>
      <c r="I55" s="13">
        <f>IF(A55="","",MONTH(A55))</f>
      </c>
      <c r="J55" s="13">
        <f>IF(A55="","",YEAR(A55))</f>
      </c>
      <c r="K55" s="12">
        <f>IF(A55="","",SUMIFS(Vendors!$D$2:$D$1000,Vendors!$A$2:$A$1000,B55))</f>
      </c>
      <c r="L55" s="12">
        <f>IF(A55="","",SUMIFS(Vendors!$E$2:$E$1000,Vendors!$A$2:$A$1000,B55))</f>
      </c>
      <c r="M55" s="12">
        <f>IF(A55="","",K55-L55)</f>
      </c>
    </row>
    <row r="56" spans="1:13" x14ac:dyDescent="0.25">
      <c r="A56" s="10"/>
      <c r="B56" s="9"/>
      <c r="C56" s="9"/>
      <c r="D56" s="9"/>
      <c r="E56" s="11"/>
      <c r="F56" s="11"/>
      <c r="G56" s="12">
        <f>IF(A56="","",N(E56)-N(F56))</f>
      </c>
      <c r="H56" s="13">
        <f>IF(A56="","",IF(G56&lt;=0,"PAID",IF(A56&lt;Settings!$C$4,"OVERDUE","UPCOMING")))</f>
      </c>
      <c r="I56" s="13">
        <f>IF(A56="","",MONTH(A56))</f>
      </c>
      <c r="J56" s="13">
        <f>IF(A56="","",YEAR(A56))</f>
      </c>
      <c r="K56" s="12">
        <f>IF(A56="","",SUMIFS(Vendors!$D$2:$D$1000,Vendors!$A$2:$A$1000,B56))</f>
      </c>
      <c r="L56" s="12">
        <f>IF(A56="","",SUMIFS(Vendors!$E$2:$E$1000,Vendors!$A$2:$A$1000,B56))</f>
      </c>
      <c r="M56" s="12">
        <f>IF(A56="","",K56-L56)</f>
      </c>
    </row>
    <row r="57" spans="1:13" x14ac:dyDescent="0.25">
      <c r="A57" s="10"/>
      <c r="B57" s="9"/>
      <c r="C57" s="9"/>
      <c r="D57" s="9"/>
      <c r="E57" s="11"/>
      <c r="F57" s="11"/>
      <c r="G57" s="12">
        <f>IF(A57="","",N(E57)-N(F57))</f>
      </c>
      <c r="H57" s="13">
        <f>IF(A57="","",IF(G57&lt;=0,"PAID",IF(A57&lt;Settings!$C$4,"OVERDUE","UPCOMING")))</f>
      </c>
      <c r="I57" s="13">
        <f>IF(A57="","",MONTH(A57))</f>
      </c>
      <c r="J57" s="13">
        <f>IF(A57="","",YEAR(A57))</f>
      </c>
      <c r="K57" s="12">
        <f>IF(A57="","",SUMIFS(Vendors!$D$2:$D$1000,Vendors!$A$2:$A$1000,B57))</f>
      </c>
      <c r="L57" s="12">
        <f>IF(A57="","",SUMIFS(Vendors!$E$2:$E$1000,Vendors!$A$2:$A$1000,B57))</f>
      </c>
      <c r="M57" s="12">
        <f>IF(A57="","",K57-L57)</f>
      </c>
    </row>
    <row r="58" spans="1:13" x14ac:dyDescent="0.25">
      <c r="A58" s="10"/>
      <c r="B58" s="9"/>
      <c r="C58" s="9"/>
      <c r="D58" s="9"/>
      <c r="E58" s="11"/>
      <c r="F58" s="11"/>
      <c r="G58" s="12">
        <f>IF(A58="","",N(E58)-N(F58))</f>
      </c>
      <c r="H58" s="13">
        <f>IF(A58="","",IF(G58&lt;=0,"PAID",IF(A58&lt;Settings!$C$4,"OVERDUE","UPCOMING")))</f>
      </c>
      <c r="I58" s="13">
        <f>IF(A58="","",MONTH(A58))</f>
      </c>
      <c r="J58" s="13">
        <f>IF(A58="","",YEAR(A58))</f>
      </c>
      <c r="K58" s="12">
        <f>IF(A58="","",SUMIFS(Vendors!$D$2:$D$1000,Vendors!$A$2:$A$1000,B58))</f>
      </c>
      <c r="L58" s="12">
        <f>IF(A58="","",SUMIFS(Vendors!$E$2:$E$1000,Vendors!$A$2:$A$1000,B58))</f>
      </c>
      <c r="M58" s="12">
        <f>IF(A58="","",K58-L58)</f>
      </c>
    </row>
    <row r="59" spans="1:13" x14ac:dyDescent="0.25">
      <c r="A59" s="10"/>
      <c r="B59" s="9"/>
      <c r="C59" s="9"/>
      <c r="D59" s="9"/>
      <c r="E59" s="11"/>
      <c r="F59" s="11"/>
      <c r="G59" s="12">
        <f>IF(A59="","",N(E59)-N(F59))</f>
      </c>
      <c r="H59" s="13">
        <f>IF(A59="","",IF(G59&lt;=0,"PAID",IF(A59&lt;Settings!$C$4,"OVERDUE","UPCOMING")))</f>
      </c>
      <c r="I59" s="13">
        <f>IF(A59="","",MONTH(A59))</f>
      </c>
      <c r="J59" s="13">
        <f>IF(A59="","",YEAR(A59))</f>
      </c>
      <c r="K59" s="12">
        <f>IF(A59="","",SUMIFS(Vendors!$D$2:$D$1000,Vendors!$A$2:$A$1000,B59))</f>
      </c>
      <c r="L59" s="12">
        <f>IF(A59="","",SUMIFS(Vendors!$E$2:$E$1000,Vendors!$A$2:$A$1000,B59))</f>
      </c>
      <c r="M59" s="12">
        <f>IF(A59="","",K59-L59)</f>
      </c>
    </row>
    <row r="60" spans="1:13" x14ac:dyDescent="0.25">
      <c r="A60" s="10"/>
      <c r="B60" s="9"/>
      <c r="C60" s="9"/>
      <c r="D60" s="9"/>
      <c r="E60" s="11"/>
      <c r="F60" s="11"/>
      <c r="G60" s="12">
        <f>IF(A60="","",N(E60)-N(F60))</f>
      </c>
      <c r="H60" s="13">
        <f>IF(A60="","",IF(G60&lt;=0,"PAID",IF(A60&lt;Settings!$C$4,"OVERDUE","UPCOMING")))</f>
      </c>
      <c r="I60" s="13">
        <f>IF(A60="","",MONTH(A60))</f>
      </c>
      <c r="J60" s="13">
        <f>IF(A60="","",YEAR(A60))</f>
      </c>
      <c r="K60" s="12">
        <f>IF(A60="","",SUMIFS(Vendors!$D$2:$D$1000,Vendors!$A$2:$A$1000,B60))</f>
      </c>
      <c r="L60" s="12">
        <f>IF(A60="","",SUMIFS(Vendors!$E$2:$E$1000,Vendors!$A$2:$A$1000,B60))</f>
      </c>
      <c r="M60" s="12">
        <f>IF(A60="","",K60-L60)</f>
      </c>
    </row>
    <row r="61" spans="1:13" x14ac:dyDescent="0.25">
      <c r="A61" s="10"/>
      <c r="B61" s="9"/>
      <c r="C61" s="9"/>
      <c r="D61" s="9"/>
      <c r="E61" s="11"/>
      <c r="F61" s="11"/>
      <c r="G61" s="12">
        <f>IF(A61="","",N(E61)-N(F61))</f>
      </c>
      <c r="H61" s="13">
        <f>IF(A61="","",IF(G61&lt;=0,"PAID",IF(A61&lt;Settings!$C$4,"OVERDUE","UPCOMING")))</f>
      </c>
      <c r="I61" s="13">
        <f>IF(A61="","",MONTH(A61))</f>
      </c>
      <c r="J61" s="13">
        <f>IF(A61="","",YEAR(A61))</f>
      </c>
      <c r="K61" s="12">
        <f>IF(A61="","",SUMIFS(Vendors!$D$2:$D$1000,Vendors!$A$2:$A$1000,B61))</f>
      </c>
      <c r="L61" s="12">
        <f>IF(A61="","",SUMIFS(Vendors!$E$2:$E$1000,Vendors!$A$2:$A$1000,B61))</f>
      </c>
      <c r="M61" s="12">
        <f>IF(A61="","",K61-L61)</f>
      </c>
    </row>
    <row r="62" spans="1:13" x14ac:dyDescent="0.25">
      <c r="A62" s="10"/>
      <c r="B62" s="9"/>
      <c r="C62" s="9"/>
      <c r="D62" s="9"/>
      <c r="E62" s="11"/>
      <c r="F62" s="11"/>
      <c r="G62" s="12">
        <f>IF(A62="","",N(E62)-N(F62))</f>
      </c>
      <c r="H62" s="13">
        <f>IF(A62="","",IF(G62&lt;=0,"PAID",IF(A62&lt;Settings!$C$4,"OVERDUE","UPCOMING")))</f>
      </c>
      <c r="I62" s="13">
        <f>IF(A62="","",MONTH(A62))</f>
      </c>
      <c r="J62" s="13">
        <f>IF(A62="","",YEAR(A62))</f>
      </c>
      <c r="K62" s="12">
        <f>IF(A62="","",SUMIFS(Vendors!$D$2:$D$1000,Vendors!$A$2:$A$1000,B62))</f>
      </c>
      <c r="L62" s="12">
        <f>IF(A62="","",SUMIFS(Vendors!$E$2:$E$1000,Vendors!$A$2:$A$1000,B62))</f>
      </c>
      <c r="M62" s="12">
        <f>IF(A62="","",K62-L62)</f>
      </c>
    </row>
    <row r="63" spans="1:13" x14ac:dyDescent="0.25">
      <c r="A63" s="10"/>
      <c r="B63" s="9"/>
      <c r="C63" s="9"/>
      <c r="D63" s="9"/>
      <c r="E63" s="11"/>
      <c r="F63" s="11"/>
      <c r="G63" s="12">
        <f>IF(A63="","",N(E63)-N(F63))</f>
      </c>
      <c r="H63" s="13">
        <f>IF(A63="","",IF(G63&lt;=0,"PAID",IF(A63&lt;Settings!$C$4,"OVERDUE","UPCOMING")))</f>
      </c>
      <c r="I63" s="13">
        <f>IF(A63="","",MONTH(A63))</f>
      </c>
      <c r="J63" s="13">
        <f>IF(A63="","",YEAR(A63))</f>
      </c>
      <c r="K63" s="12">
        <f>IF(A63="","",SUMIFS(Vendors!$D$2:$D$1000,Vendors!$A$2:$A$1000,B63))</f>
      </c>
      <c r="L63" s="12">
        <f>IF(A63="","",SUMIFS(Vendors!$E$2:$E$1000,Vendors!$A$2:$A$1000,B63))</f>
      </c>
      <c r="M63" s="12">
        <f>IF(A63="","",K63-L63)</f>
      </c>
    </row>
    <row r="64" spans="1:13" x14ac:dyDescent="0.25">
      <c r="A64" s="10"/>
      <c r="B64" s="9"/>
      <c r="C64" s="9"/>
      <c r="D64" s="9"/>
      <c r="E64" s="11"/>
      <c r="F64" s="11"/>
      <c r="G64" s="12">
        <f>IF(A64="","",N(E64)-N(F64))</f>
      </c>
      <c r="H64" s="13">
        <f>IF(A64="","",IF(G64&lt;=0,"PAID",IF(A64&lt;Settings!$C$4,"OVERDUE","UPCOMING")))</f>
      </c>
      <c r="I64" s="13">
        <f>IF(A64="","",MONTH(A64))</f>
      </c>
      <c r="J64" s="13">
        <f>IF(A64="","",YEAR(A64))</f>
      </c>
      <c r="K64" s="12">
        <f>IF(A64="","",SUMIFS(Vendors!$D$2:$D$1000,Vendors!$A$2:$A$1000,B64))</f>
      </c>
      <c r="L64" s="12">
        <f>IF(A64="","",SUMIFS(Vendors!$E$2:$E$1000,Vendors!$A$2:$A$1000,B64))</f>
      </c>
      <c r="M64" s="12">
        <f>IF(A64="","",K64-L64)</f>
      </c>
    </row>
    <row r="65" spans="1:13" x14ac:dyDescent="0.25">
      <c r="A65" s="10"/>
      <c r="B65" s="9"/>
      <c r="C65" s="9"/>
      <c r="D65" s="9"/>
      <c r="E65" s="11"/>
      <c r="F65" s="11"/>
      <c r="G65" s="12">
        <f>IF(A65="","",N(E65)-N(F65))</f>
      </c>
      <c r="H65" s="13">
        <f>IF(A65="","",IF(G65&lt;=0,"PAID",IF(A65&lt;Settings!$C$4,"OVERDUE","UPCOMING")))</f>
      </c>
      <c r="I65" s="13">
        <f>IF(A65="","",MONTH(A65))</f>
      </c>
      <c r="J65" s="13">
        <f>IF(A65="","",YEAR(A65))</f>
      </c>
      <c r="K65" s="12">
        <f>IF(A65="","",SUMIFS(Vendors!$D$2:$D$1000,Vendors!$A$2:$A$1000,B65))</f>
      </c>
      <c r="L65" s="12">
        <f>IF(A65="","",SUMIFS(Vendors!$E$2:$E$1000,Vendors!$A$2:$A$1000,B65))</f>
      </c>
      <c r="M65" s="12">
        <f>IF(A65="","",K65-L65)</f>
      </c>
    </row>
    <row r="66" spans="1:13" x14ac:dyDescent="0.25">
      <c r="A66" s="10"/>
      <c r="B66" s="9"/>
      <c r="C66" s="9"/>
      <c r="D66" s="9"/>
      <c r="E66" s="11"/>
      <c r="F66" s="11"/>
      <c r="G66" s="12">
        <f>IF(A66="","",N(E66)-N(F66))</f>
      </c>
      <c r="H66" s="13">
        <f>IF(A66="","",IF(G66&lt;=0,"PAID",IF(A66&lt;Settings!$C$4,"OVERDUE","UPCOMING")))</f>
      </c>
      <c r="I66" s="13">
        <f>IF(A66="","",MONTH(A66))</f>
      </c>
      <c r="J66" s="13">
        <f>IF(A66="","",YEAR(A66))</f>
      </c>
      <c r="K66" s="12">
        <f>IF(A66="","",SUMIFS(Vendors!$D$2:$D$1000,Vendors!$A$2:$A$1000,B66))</f>
      </c>
      <c r="L66" s="12">
        <f>IF(A66="","",SUMIFS(Vendors!$E$2:$E$1000,Vendors!$A$2:$A$1000,B66))</f>
      </c>
      <c r="M66" s="12">
        <f>IF(A66="","",K66-L66)</f>
      </c>
    </row>
    <row r="67" spans="1:13" x14ac:dyDescent="0.25">
      <c r="A67" s="10"/>
      <c r="B67" s="9"/>
      <c r="C67" s="9"/>
      <c r="D67" s="9"/>
      <c r="E67" s="11"/>
      <c r="F67" s="11"/>
      <c r="G67" s="12">
        <f>IF(A67="","",N(E67)-N(F67))</f>
      </c>
      <c r="H67" s="13">
        <f>IF(A67="","",IF(G67&lt;=0,"PAID",IF(A67&lt;Settings!$C$4,"OVERDUE","UPCOMING")))</f>
      </c>
      <c r="I67" s="13">
        <f>IF(A67="","",MONTH(A67))</f>
      </c>
      <c r="J67" s="13">
        <f>IF(A67="","",YEAR(A67))</f>
      </c>
      <c r="K67" s="12">
        <f>IF(A67="","",SUMIFS(Vendors!$D$2:$D$1000,Vendors!$A$2:$A$1000,B67))</f>
      </c>
      <c r="L67" s="12">
        <f>IF(A67="","",SUMIFS(Vendors!$E$2:$E$1000,Vendors!$A$2:$A$1000,B67))</f>
      </c>
      <c r="M67" s="12">
        <f>IF(A67="","",K67-L67)</f>
      </c>
    </row>
    <row r="68" spans="1:13" x14ac:dyDescent="0.25">
      <c r="A68" s="10"/>
      <c r="B68" s="9"/>
      <c r="C68" s="9"/>
      <c r="D68" s="9"/>
      <c r="E68" s="11"/>
      <c r="F68" s="11"/>
      <c r="G68" s="12">
        <f>IF(A68="","",N(E68)-N(F68))</f>
      </c>
      <c r="H68" s="13">
        <f>IF(A68="","",IF(G68&lt;=0,"PAID",IF(A68&lt;Settings!$C$4,"OVERDUE","UPCOMING")))</f>
      </c>
      <c r="I68" s="13">
        <f>IF(A68="","",MONTH(A68))</f>
      </c>
      <c r="J68" s="13">
        <f>IF(A68="","",YEAR(A68))</f>
      </c>
      <c r="K68" s="12">
        <f>IF(A68="","",SUMIFS(Vendors!$D$2:$D$1000,Vendors!$A$2:$A$1000,B68))</f>
      </c>
      <c r="L68" s="12">
        <f>IF(A68="","",SUMIFS(Vendors!$E$2:$E$1000,Vendors!$A$2:$A$1000,B68))</f>
      </c>
      <c r="M68" s="12">
        <f>IF(A68="","",K68-L68)</f>
      </c>
    </row>
    <row r="69" spans="1:13" x14ac:dyDescent="0.25">
      <c r="A69" s="10"/>
      <c r="B69" s="9"/>
      <c r="C69" s="9"/>
      <c r="D69" s="9"/>
      <c r="E69" s="11"/>
      <c r="F69" s="11"/>
      <c r="G69" s="12">
        <f>IF(A69="","",N(E69)-N(F69))</f>
      </c>
      <c r="H69" s="13">
        <f>IF(A69="","",IF(G69&lt;=0,"PAID",IF(A69&lt;Settings!$C$4,"OVERDUE","UPCOMING")))</f>
      </c>
      <c r="I69" s="13">
        <f>IF(A69="","",MONTH(A69))</f>
      </c>
      <c r="J69" s="13">
        <f>IF(A69="","",YEAR(A69))</f>
      </c>
      <c r="K69" s="12">
        <f>IF(A69="","",SUMIFS(Vendors!$D$2:$D$1000,Vendors!$A$2:$A$1000,B69))</f>
      </c>
      <c r="L69" s="12">
        <f>IF(A69="","",SUMIFS(Vendors!$E$2:$E$1000,Vendors!$A$2:$A$1000,B69))</f>
      </c>
      <c r="M69" s="12">
        <f>IF(A69="","",K69-L69)</f>
      </c>
    </row>
    <row r="70" spans="1:13" x14ac:dyDescent="0.25">
      <c r="A70" s="10"/>
      <c r="B70" s="9"/>
      <c r="C70" s="9"/>
      <c r="D70" s="9"/>
      <c r="E70" s="11"/>
      <c r="F70" s="11"/>
      <c r="G70" s="12">
        <f>IF(A70="","",N(E70)-N(F70))</f>
      </c>
      <c r="H70" s="13">
        <f>IF(A70="","",IF(G70&lt;=0,"PAID",IF(A70&lt;Settings!$C$4,"OVERDUE","UPCOMING")))</f>
      </c>
      <c r="I70" s="13">
        <f>IF(A70="","",MONTH(A70))</f>
      </c>
      <c r="J70" s="13">
        <f>IF(A70="","",YEAR(A70))</f>
      </c>
      <c r="K70" s="12">
        <f>IF(A70="","",SUMIFS(Vendors!$D$2:$D$1000,Vendors!$A$2:$A$1000,B70))</f>
      </c>
      <c r="L70" s="12">
        <f>IF(A70="","",SUMIFS(Vendors!$E$2:$E$1000,Vendors!$A$2:$A$1000,B70))</f>
      </c>
      <c r="M70" s="12">
        <f>IF(A70="","",K70-L70)</f>
      </c>
    </row>
    <row r="71" spans="1:13" x14ac:dyDescent="0.25">
      <c r="A71" s="10"/>
      <c r="B71" s="9"/>
      <c r="C71" s="9"/>
      <c r="D71" s="9"/>
      <c r="E71" s="11"/>
      <c r="F71" s="11"/>
      <c r="G71" s="12">
        <f>IF(A71="","",N(E71)-N(F71))</f>
      </c>
      <c r="H71" s="13">
        <f>IF(A71="","",IF(G71&lt;=0,"PAID",IF(A71&lt;Settings!$C$4,"OVERDUE","UPCOMING")))</f>
      </c>
      <c r="I71" s="13">
        <f>IF(A71="","",MONTH(A71))</f>
      </c>
      <c r="J71" s="13">
        <f>IF(A71="","",YEAR(A71))</f>
      </c>
      <c r="K71" s="12">
        <f>IF(A71="","",SUMIFS(Vendors!$D$2:$D$1000,Vendors!$A$2:$A$1000,B71))</f>
      </c>
      <c r="L71" s="12">
        <f>IF(A71="","",SUMIFS(Vendors!$E$2:$E$1000,Vendors!$A$2:$A$1000,B71))</f>
      </c>
      <c r="M71" s="12">
        <f>IF(A71="","",K71-L71)</f>
      </c>
    </row>
    <row r="72" spans="1:13" x14ac:dyDescent="0.25">
      <c r="A72" s="10"/>
      <c r="B72" s="9"/>
      <c r="C72" s="9"/>
      <c r="D72" s="9"/>
      <c r="E72" s="11"/>
      <c r="F72" s="11"/>
      <c r="G72" s="12">
        <f>IF(A72="","",N(E72)-N(F72))</f>
      </c>
      <c r="H72" s="13">
        <f>IF(A72="","",IF(G72&lt;=0,"PAID",IF(A72&lt;Settings!$C$4,"OVERDUE","UPCOMING")))</f>
      </c>
      <c r="I72" s="13">
        <f>IF(A72="","",MONTH(A72))</f>
      </c>
      <c r="J72" s="13">
        <f>IF(A72="","",YEAR(A72))</f>
      </c>
      <c r="K72" s="12">
        <f>IF(A72="","",SUMIFS(Vendors!$D$2:$D$1000,Vendors!$A$2:$A$1000,B72))</f>
      </c>
      <c r="L72" s="12">
        <f>IF(A72="","",SUMIFS(Vendors!$E$2:$E$1000,Vendors!$A$2:$A$1000,B72))</f>
      </c>
      <c r="M72" s="12">
        <f>IF(A72="","",K72-L72)</f>
      </c>
    </row>
    <row r="73" spans="1:13" x14ac:dyDescent="0.25">
      <c r="A73" s="10"/>
      <c r="B73" s="9"/>
      <c r="C73" s="9"/>
      <c r="D73" s="9"/>
      <c r="E73" s="11"/>
      <c r="F73" s="11"/>
      <c r="G73" s="12">
        <f>IF(A73="","",N(E73)-N(F73))</f>
      </c>
      <c r="H73" s="13">
        <f>IF(A73="","",IF(G73&lt;=0,"PAID",IF(A73&lt;Settings!$C$4,"OVERDUE","UPCOMING")))</f>
      </c>
      <c r="I73" s="13">
        <f>IF(A73="","",MONTH(A73))</f>
      </c>
      <c r="J73" s="13">
        <f>IF(A73="","",YEAR(A73))</f>
      </c>
      <c r="K73" s="12">
        <f>IF(A73="","",SUMIFS(Vendors!$D$2:$D$1000,Vendors!$A$2:$A$1000,B73))</f>
      </c>
      <c r="L73" s="12">
        <f>IF(A73="","",SUMIFS(Vendors!$E$2:$E$1000,Vendors!$A$2:$A$1000,B73))</f>
      </c>
      <c r="M73" s="12">
        <f>IF(A73="","",K73-L73)</f>
      </c>
    </row>
    <row r="74" spans="1:13" x14ac:dyDescent="0.25">
      <c r="A74" s="10"/>
      <c r="B74" s="9"/>
      <c r="C74" s="9"/>
      <c r="D74" s="9"/>
      <c r="E74" s="11"/>
      <c r="F74" s="11"/>
      <c r="G74" s="12">
        <f>IF(A74="","",N(E74)-N(F74))</f>
      </c>
      <c r="H74" s="13">
        <f>IF(A74="","",IF(G74&lt;=0,"PAID",IF(A74&lt;Settings!$C$4,"OVERDUE","UPCOMING")))</f>
      </c>
      <c r="I74" s="13">
        <f>IF(A74="","",MONTH(A74))</f>
      </c>
      <c r="J74" s="13">
        <f>IF(A74="","",YEAR(A74))</f>
      </c>
      <c r="K74" s="12">
        <f>IF(A74="","",SUMIFS(Vendors!$D$2:$D$1000,Vendors!$A$2:$A$1000,B74))</f>
      </c>
      <c r="L74" s="12">
        <f>IF(A74="","",SUMIFS(Vendors!$E$2:$E$1000,Vendors!$A$2:$A$1000,B74))</f>
      </c>
      <c r="M74" s="12">
        <f>IF(A74="","",K74-L74)</f>
      </c>
    </row>
    <row r="75" spans="1:13" x14ac:dyDescent="0.25">
      <c r="A75" s="10"/>
      <c r="B75" s="9"/>
      <c r="C75" s="9"/>
      <c r="D75" s="9"/>
      <c r="E75" s="11"/>
      <c r="F75" s="11"/>
      <c r="G75" s="12">
        <f>IF(A75="","",N(E75)-N(F75))</f>
      </c>
      <c r="H75" s="13">
        <f>IF(A75="","",IF(G75&lt;=0,"PAID",IF(A75&lt;Settings!$C$4,"OVERDUE","UPCOMING")))</f>
      </c>
      <c r="I75" s="13">
        <f>IF(A75="","",MONTH(A75))</f>
      </c>
      <c r="J75" s="13">
        <f>IF(A75="","",YEAR(A75))</f>
      </c>
      <c r="K75" s="12">
        <f>IF(A75="","",SUMIFS(Vendors!$D$2:$D$1000,Vendors!$A$2:$A$1000,B75))</f>
      </c>
      <c r="L75" s="12">
        <f>IF(A75="","",SUMIFS(Vendors!$E$2:$E$1000,Vendors!$A$2:$A$1000,B75))</f>
      </c>
      <c r="M75" s="12">
        <f>IF(A75="","",K75-L75)</f>
      </c>
    </row>
    <row r="76" spans="1:13" x14ac:dyDescent="0.25">
      <c r="A76" s="10"/>
      <c r="B76" s="9"/>
      <c r="C76" s="9"/>
      <c r="D76" s="9"/>
      <c r="E76" s="11"/>
      <c r="F76" s="11"/>
      <c r="G76" s="12">
        <f>IF(A76="","",N(E76)-N(F76))</f>
      </c>
      <c r="H76" s="13">
        <f>IF(A76="","",IF(G76&lt;=0,"PAID",IF(A76&lt;Settings!$C$4,"OVERDUE","UPCOMING")))</f>
      </c>
      <c r="I76" s="13">
        <f>IF(A76="","",MONTH(A76))</f>
      </c>
      <c r="J76" s="13">
        <f>IF(A76="","",YEAR(A76))</f>
      </c>
      <c r="K76" s="12">
        <f>IF(A76="","",SUMIFS(Vendors!$D$2:$D$1000,Vendors!$A$2:$A$1000,B76))</f>
      </c>
      <c r="L76" s="12">
        <f>IF(A76="","",SUMIFS(Vendors!$E$2:$E$1000,Vendors!$A$2:$A$1000,B76))</f>
      </c>
      <c r="M76" s="12">
        <f>IF(A76="","",K76-L76)</f>
      </c>
    </row>
    <row r="77" spans="1:13" x14ac:dyDescent="0.25">
      <c r="A77" s="10"/>
      <c r="B77" s="9"/>
      <c r="C77" s="9"/>
      <c r="D77" s="9"/>
      <c r="E77" s="11"/>
      <c r="F77" s="11"/>
      <c r="G77" s="12">
        <f>IF(A77="","",N(E77)-N(F77))</f>
      </c>
      <c r="H77" s="13">
        <f>IF(A77="","",IF(G77&lt;=0,"PAID",IF(A77&lt;Settings!$C$4,"OVERDUE","UPCOMING")))</f>
      </c>
      <c r="I77" s="13">
        <f>IF(A77="","",MONTH(A77))</f>
      </c>
      <c r="J77" s="13">
        <f>IF(A77="","",YEAR(A77))</f>
      </c>
      <c r="K77" s="12">
        <f>IF(A77="","",SUMIFS(Vendors!$D$2:$D$1000,Vendors!$A$2:$A$1000,B77))</f>
      </c>
      <c r="L77" s="12">
        <f>IF(A77="","",SUMIFS(Vendors!$E$2:$E$1000,Vendors!$A$2:$A$1000,B77))</f>
      </c>
      <c r="M77" s="12">
        <f>IF(A77="","",K77-L77)</f>
      </c>
    </row>
    <row r="78" spans="1:13" x14ac:dyDescent="0.25">
      <c r="A78" s="10"/>
      <c r="B78" s="9"/>
      <c r="C78" s="9"/>
      <c r="D78" s="9"/>
      <c r="E78" s="11"/>
      <c r="F78" s="11"/>
      <c r="G78" s="12">
        <f>IF(A78="","",N(E78)-N(F78))</f>
      </c>
      <c r="H78" s="13">
        <f>IF(A78="","",IF(G78&lt;=0,"PAID",IF(A78&lt;Settings!$C$4,"OVERDUE","UPCOMING")))</f>
      </c>
      <c r="I78" s="13">
        <f>IF(A78="","",MONTH(A78))</f>
      </c>
      <c r="J78" s="13">
        <f>IF(A78="","",YEAR(A78))</f>
      </c>
      <c r="K78" s="12">
        <f>IF(A78="","",SUMIFS(Vendors!$D$2:$D$1000,Vendors!$A$2:$A$1000,B78))</f>
      </c>
      <c r="L78" s="12">
        <f>IF(A78="","",SUMIFS(Vendors!$E$2:$E$1000,Vendors!$A$2:$A$1000,B78))</f>
      </c>
      <c r="M78" s="12">
        <f>IF(A78="","",K78-L78)</f>
      </c>
    </row>
    <row r="79" spans="1:13" x14ac:dyDescent="0.25">
      <c r="A79" s="10"/>
      <c r="B79" s="9"/>
      <c r="C79" s="9"/>
      <c r="D79" s="9"/>
      <c r="E79" s="11"/>
      <c r="F79" s="11"/>
      <c r="G79" s="12">
        <f>IF(A79="","",N(E79)-N(F79))</f>
      </c>
      <c r="H79" s="13">
        <f>IF(A79="","",IF(G79&lt;=0,"PAID",IF(A79&lt;Settings!$C$4,"OVERDUE","UPCOMING")))</f>
      </c>
      <c r="I79" s="13">
        <f>IF(A79="","",MONTH(A79))</f>
      </c>
      <c r="J79" s="13">
        <f>IF(A79="","",YEAR(A79))</f>
      </c>
      <c r="K79" s="12">
        <f>IF(A79="","",SUMIFS(Vendors!$D$2:$D$1000,Vendors!$A$2:$A$1000,B79))</f>
      </c>
      <c r="L79" s="12">
        <f>IF(A79="","",SUMIFS(Vendors!$E$2:$E$1000,Vendors!$A$2:$A$1000,B79))</f>
      </c>
      <c r="M79" s="12">
        <f>IF(A79="","",K79-L79)</f>
      </c>
    </row>
    <row r="80" spans="1:13" x14ac:dyDescent="0.25">
      <c r="A80" s="10"/>
      <c r="B80" s="9"/>
      <c r="C80" s="9"/>
      <c r="D80" s="9"/>
      <c r="E80" s="11"/>
      <c r="F80" s="11"/>
      <c r="G80" s="12">
        <f>IF(A80="","",N(E80)-N(F80))</f>
      </c>
      <c r="H80" s="13">
        <f>IF(A80="","",IF(G80&lt;=0,"PAID",IF(A80&lt;Settings!$C$4,"OVERDUE","UPCOMING")))</f>
      </c>
      <c r="I80" s="13">
        <f>IF(A80="","",MONTH(A80))</f>
      </c>
      <c r="J80" s="13">
        <f>IF(A80="","",YEAR(A80))</f>
      </c>
      <c r="K80" s="12">
        <f>IF(A80="","",SUMIFS(Vendors!$D$2:$D$1000,Vendors!$A$2:$A$1000,B80))</f>
      </c>
      <c r="L80" s="12">
        <f>IF(A80="","",SUMIFS(Vendors!$E$2:$E$1000,Vendors!$A$2:$A$1000,B80))</f>
      </c>
      <c r="M80" s="12">
        <f>IF(A80="","",K80-L80)</f>
      </c>
    </row>
    <row r="81" spans="1:13" x14ac:dyDescent="0.25">
      <c r="A81" s="10"/>
      <c r="B81" s="9"/>
      <c r="C81" s="9"/>
      <c r="D81" s="9"/>
      <c r="E81" s="11"/>
      <c r="F81" s="11"/>
      <c r="G81" s="12">
        <f>IF(A81="","",N(E81)-N(F81))</f>
      </c>
      <c r="H81" s="13">
        <f>IF(A81="","",IF(G81&lt;=0,"PAID",IF(A81&lt;Settings!$C$4,"OVERDUE","UPCOMING")))</f>
      </c>
      <c r="I81" s="13">
        <f>IF(A81="","",MONTH(A81))</f>
      </c>
      <c r="J81" s="13">
        <f>IF(A81="","",YEAR(A81))</f>
      </c>
      <c r="K81" s="12">
        <f>IF(A81="","",SUMIFS(Vendors!$D$2:$D$1000,Vendors!$A$2:$A$1000,B81))</f>
      </c>
      <c r="L81" s="12">
        <f>IF(A81="","",SUMIFS(Vendors!$E$2:$E$1000,Vendors!$A$2:$A$1000,B81))</f>
      </c>
      <c r="M81" s="12">
        <f>IF(A81="","",K81-L81)</f>
      </c>
    </row>
    <row r="82" spans="1:13" x14ac:dyDescent="0.25">
      <c r="A82" s="10"/>
      <c r="B82" s="9"/>
      <c r="C82" s="9"/>
      <c r="D82" s="9"/>
      <c r="E82" s="11"/>
      <c r="F82" s="11"/>
      <c r="G82" s="12">
        <f>IF(A82="","",N(E82)-N(F82))</f>
      </c>
      <c r="H82" s="13">
        <f>IF(A82="","",IF(G82&lt;=0,"PAID",IF(A82&lt;Settings!$C$4,"OVERDUE","UPCOMING")))</f>
      </c>
      <c r="I82" s="13">
        <f>IF(A82="","",MONTH(A82))</f>
      </c>
      <c r="J82" s="13">
        <f>IF(A82="","",YEAR(A82))</f>
      </c>
      <c r="K82" s="12">
        <f>IF(A82="","",SUMIFS(Vendors!$D$2:$D$1000,Vendors!$A$2:$A$1000,B82))</f>
      </c>
      <c r="L82" s="12">
        <f>IF(A82="","",SUMIFS(Vendors!$E$2:$E$1000,Vendors!$A$2:$A$1000,B82))</f>
      </c>
      <c r="M82" s="12">
        <f>IF(A82="","",K82-L82)</f>
      </c>
    </row>
    <row r="83" spans="1:13" x14ac:dyDescent="0.25">
      <c r="A83" s="10"/>
      <c r="B83" s="9"/>
      <c r="C83" s="9"/>
      <c r="D83" s="9"/>
      <c r="E83" s="11"/>
      <c r="F83" s="11"/>
      <c r="G83" s="12">
        <f>IF(A83="","",N(E83)-N(F83))</f>
      </c>
      <c r="H83" s="13">
        <f>IF(A83="","",IF(G83&lt;=0,"PAID",IF(A83&lt;Settings!$C$4,"OVERDUE","UPCOMING")))</f>
      </c>
      <c r="I83" s="13">
        <f>IF(A83="","",MONTH(A83))</f>
      </c>
      <c r="J83" s="13">
        <f>IF(A83="","",YEAR(A83))</f>
      </c>
      <c r="K83" s="12">
        <f>IF(A83="","",SUMIFS(Vendors!$D$2:$D$1000,Vendors!$A$2:$A$1000,B83))</f>
      </c>
      <c r="L83" s="12">
        <f>IF(A83="","",SUMIFS(Vendors!$E$2:$E$1000,Vendors!$A$2:$A$1000,B83))</f>
      </c>
      <c r="M83" s="12">
        <f>IF(A83="","",K83-L83)</f>
      </c>
    </row>
    <row r="84" spans="1:13" x14ac:dyDescent="0.25">
      <c r="A84" s="10"/>
      <c r="B84" s="9"/>
      <c r="C84" s="9"/>
      <c r="D84" s="9"/>
      <c r="E84" s="11"/>
      <c r="F84" s="11"/>
      <c r="G84" s="12">
        <f>IF(A84="","",N(E84)-N(F84))</f>
      </c>
      <c r="H84" s="13">
        <f>IF(A84="","",IF(G84&lt;=0,"PAID",IF(A84&lt;Settings!$C$4,"OVERDUE","UPCOMING")))</f>
      </c>
      <c r="I84" s="13">
        <f>IF(A84="","",MONTH(A84))</f>
      </c>
      <c r="J84" s="13">
        <f>IF(A84="","",YEAR(A84))</f>
      </c>
      <c r="K84" s="12">
        <f>IF(A84="","",SUMIFS(Vendors!$D$2:$D$1000,Vendors!$A$2:$A$1000,B84))</f>
      </c>
      <c r="L84" s="12">
        <f>IF(A84="","",SUMIFS(Vendors!$E$2:$E$1000,Vendors!$A$2:$A$1000,B84))</f>
      </c>
      <c r="M84" s="12">
        <f>IF(A84="","",K84-L84)</f>
      </c>
    </row>
    <row r="85" spans="1:13" x14ac:dyDescent="0.25">
      <c r="A85" s="10"/>
      <c r="B85" s="9"/>
      <c r="C85" s="9"/>
      <c r="D85" s="9"/>
      <c r="E85" s="11"/>
      <c r="F85" s="11"/>
      <c r="G85" s="12">
        <f>IF(A85="","",N(E85)-N(F85))</f>
      </c>
      <c r="H85" s="13">
        <f>IF(A85="","",IF(G85&lt;=0,"PAID",IF(A85&lt;Settings!$C$4,"OVERDUE","UPCOMING")))</f>
      </c>
      <c r="I85" s="13">
        <f>IF(A85="","",MONTH(A85))</f>
      </c>
      <c r="J85" s="13">
        <f>IF(A85="","",YEAR(A85))</f>
      </c>
      <c r="K85" s="12">
        <f>IF(A85="","",SUMIFS(Vendors!$D$2:$D$1000,Vendors!$A$2:$A$1000,B85))</f>
      </c>
      <c r="L85" s="12">
        <f>IF(A85="","",SUMIFS(Vendors!$E$2:$E$1000,Vendors!$A$2:$A$1000,B85))</f>
      </c>
      <c r="M85" s="12">
        <f>IF(A85="","",K85-L85)</f>
      </c>
    </row>
    <row r="86" spans="1:13" x14ac:dyDescent="0.25">
      <c r="A86" s="10"/>
      <c r="B86" s="9"/>
      <c r="C86" s="9"/>
      <c r="D86" s="9"/>
      <c r="E86" s="11"/>
      <c r="F86" s="11"/>
      <c r="G86" s="12">
        <f>IF(A86="","",N(E86)-N(F86))</f>
      </c>
      <c r="H86" s="13">
        <f>IF(A86="","",IF(G86&lt;=0,"PAID",IF(A86&lt;Settings!$C$4,"OVERDUE","UPCOMING")))</f>
      </c>
      <c r="I86" s="13">
        <f>IF(A86="","",MONTH(A86))</f>
      </c>
      <c r="J86" s="13">
        <f>IF(A86="","",YEAR(A86))</f>
      </c>
      <c r="K86" s="12">
        <f>IF(A86="","",SUMIFS(Vendors!$D$2:$D$1000,Vendors!$A$2:$A$1000,B86))</f>
      </c>
      <c r="L86" s="12">
        <f>IF(A86="","",SUMIFS(Vendors!$E$2:$E$1000,Vendors!$A$2:$A$1000,B86))</f>
      </c>
      <c r="M86" s="12">
        <f>IF(A86="","",K86-L86)</f>
      </c>
    </row>
    <row r="87" spans="1:13" x14ac:dyDescent="0.25">
      <c r="A87" s="10"/>
      <c r="B87" s="9"/>
      <c r="C87" s="9"/>
      <c r="D87" s="9"/>
      <c r="E87" s="11"/>
      <c r="F87" s="11"/>
      <c r="G87" s="12">
        <f>IF(A87="","",N(E87)-N(F87))</f>
      </c>
      <c r="H87" s="13">
        <f>IF(A87="","",IF(G87&lt;=0,"PAID",IF(A87&lt;Settings!$C$4,"OVERDUE","UPCOMING")))</f>
      </c>
      <c r="I87" s="13">
        <f>IF(A87="","",MONTH(A87))</f>
      </c>
      <c r="J87" s="13">
        <f>IF(A87="","",YEAR(A87))</f>
      </c>
      <c r="K87" s="12">
        <f>IF(A87="","",SUMIFS(Vendors!$D$2:$D$1000,Vendors!$A$2:$A$1000,B87))</f>
      </c>
      <c r="L87" s="12">
        <f>IF(A87="","",SUMIFS(Vendors!$E$2:$E$1000,Vendors!$A$2:$A$1000,B87))</f>
      </c>
      <c r="M87" s="12">
        <f>IF(A87="","",K87-L87)</f>
      </c>
    </row>
    <row r="88" spans="1:13" x14ac:dyDescent="0.25">
      <c r="A88" s="10"/>
      <c r="B88" s="9"/>
      <c r="C88" s="9"/>
      <c r="D88" s="9"/>
      <c r="E88" s="11"/>
      <c r="F88" s="11"/>
      <c r="G88" s="12">
        <f>IF(A88="","",N(E88)-N(F88))</f>
      </c>
      <c r="H88" s="13">
        <f>IF(A88="","",IF(G88&lt;=0,"PAID",IF(A88&lt;Settings!$C$4,"OVERDUE","UPCOMING")))</f>
      </c>
      <c r="I88" s="13">
        <f>IF(A88="","",MONTH(A88))</f>
      </c>
      <c r="J88" s="13">
        <f>IF(A88="","",YEAR(A88))</f>
      </c>
      <c r="K88" s="12">
        <f>IF(A88="","",SUMIFS(Vendors!$D$2:$D$1000,Vendors!$A$2:$A$1000,B88))</f>
      </c>
      <c r="L88" s="12">
        <f>IF(A88="","",SUMIFS(Vendors!$E$2:$E$1000,Vendors!$A$2:$A$1000,B88))</f>
      </c>
      <c r="M88" s="12">
        <f>IF(A88="","",K88-L88)</f>
      </c>
    </row>
    <row r="89" spans="1:13" x14ac:dyDescent="0.25">
      <c r="A89" s="10"/>
      <c r="B89" s="9"/>
      <c r="C89" s="9"/>
      <c r="D89" s="9"/>
      <c r="E89" s="11"/>
      <c r="F89" s="11"/>
      <c r="G89" s="12">
        <f>IF(A89="","",N(E89)-N(F89))</f>
      </c>
      <c r="H89" s="13">
        <f>IF(A89="","",IF(G89&lt;=0,"PAID",IF(A89&lt;Settings!$C$4,"OVERDUE","UPCOMING")))</f>
      </c>
      <c r="I89" s="13">
        <f>IF(A89="","",MONTH(A89))</f>
      </c>
      <c r="J89" s="13">
        <f>IF(A89="","",YEAR(A89))</f>
      </c>
      <c r="K89" s="12">
        <f>IF(A89="","",SUMIFS(Vendors!$D$2:$D$1000,Vendors!$A$2:$A$1000,B89))</f>
      </c>
      <c r="L89" s="12">
        <f>IF(A89="","",SUMIFS(Vendors!$E$2:$E$1000,Vendors!$A$2:$A$1000,B89))</f>
      </c>
      <c r="M89" s="12">
        <f>IF(A89="","",K89-L89)</f>
      </c>
    </row>
    <row r="90" spans="1:13" x14ac:dyDescent="0.25">
      <c r="A90" s="10"/>
      <c r="B90" s="9"/>
      <c r="C90" s="9"/>
      <c r="D90" s="9"/>
      <c r="E90" s="11"/>
      <c r="F90" s="11"/>
      <c r="G90" s="12">
        <f>IF(A90="","",N(E90)-N(F90))</f>
      </c>
      <c r="H90" s="13">
        <f>IF(A90="","",IF(G90&lt;=0,"PAID",IF(A90&lt;Settings!$C$4,"OVERDUE","UPCOMING")))</f>
      </c>
      <c r="I90" s="13">
        <f>IF(A90="","",MONTH(A90))</f>
      </c>
      <c r="J90" s="13">
        <f>IF(A90="","",YEAR(A90))</f>
      </c>
      <c r="K90" s="12">
        <f>IF(A90="","",SUMIFS(Vendors!$D$2:$D$1000,Vendors!$A$2:$A$1000,B90))</f>
      </c>
      <c r="L90" s="12">
        <f>IF(A90="","",SUMIFS(Vendors!$E$2:$E$1000,Vendors!$A$2:$A$1000,B90))</f>
      </c>
      <c r="M90" s="12">
        <f>IF(A90="","",K90-L90)</f>
      </c>
    </row>
    <row r="91" spans="1:13" x14ac:dyDescent="0.25">
      <c r="A91" s="10"/>
      <c r="B91" s="9"/>
      <c r="C91" s="9"/>
      <c r="D91" s="9"/>
      <c r="E91" s="11"/>
      <c r="F91" s="11"/>
      <c r="G91" s="12">
        <f>IF(A91="","",N(E91)-N(F91))</f>
      </c>
      <c r="H91" s="13">
        <f>IF(A91="","",IF(G91&lt;=0,"PAID",IF(A91&lt;Settings!$C$4,"OVERDUE","UPCOMING")))</f>
      </c>
      <c r="I91" s="13">
        <f>IF(A91="","",MONTH(A91))</f>
      </c>
      <c r="J91" s="13">
        <f>IF(A91="","",YEAR(A91))</f>
      </c>
      <c r="K91" s="12">
        <f>IF(A91="","",SUMIFS(Vendors!$D$2:$D$1000,Vendors!$A$2:$A$1000,B91))</f>
      </c>
      <c r="L91" s="12">
        <f>IF(A91="","",SUMIFS(Vendors!$E$2:$E$1000,Vendors!$A$2:$A$1000,B91))</f>
      </c>
      <c r="M91" s="12">
        <f>IF(A91="","",K91-L91)</f>
      </c>
    </row>
    <row r="92" spans="1:13" x14ac:dyDescent="0.25">
      <c r="A92" s="10"/>
      <c r="B92" s="9"/>
      <c r="C92" s="9"/>
      <c r="D92" s="9"/>
      <c r="E92" s="11"/>
      <c r="F92" s="11"/>
      <c r="G92" s="12">
        <f>IF(A92="","",N(E92)-N(F92))</f>
      </c>
      <c r="H92" s="13">
        <f>IF(A92="","",IF(G92&lt;=0,"PAID",IF(A92&lt;Settings!$C$4,"OVERDUE","UPCOMING")))</f>
      </c>
      <c r="I92" s="13">
        <f>IF(A92="","",MONTH(A92))</f>
      </c>
      <c r="J92" s="13">
        <f>IF(A92="","",YEAR(A92))</f>
      </c>
      <c r="K92" s="12">
        <f>IF(A92="","",SUMIFS(Vendors!$D$2:$D$1000,Vendors!$A$2:$A$1000,B92))</f>
      </c>
      <c r="L92" s="12">
        <f>IF(A92="","",SUMIFS(Vendors!$E$2:$E$1000,Vendors!$A$2:$A$1000,B92))</f>
      </c>
      <c r="M92" s="12">
        <f>IF(A92="","",K92-L92)</f>
      </c>
    </row>
    <row r="93" spans="1:13" x14ac:dyDescent="0.25">
      <c r="A93" s="10"/>
      <c r="B93" s="9"/>
      <c r="C93" s="9"/>
      <c r="D93" s="9"/>
      <c r="E93" s="11"/>
      <c r="F93" s="11"/>
      <c r="G93" s="12">
        <f>IF(A93="","",N(E93)-N(F93))</f>
      </c>
      <c r="H93" s="13">
        <f>IF(A93="","",IF(G93&lt;=0,"PAID",IF(A93&lt;Settings!$C$4,"OVERDUE","UPCOMING")))</f>
      </c>
      <c r="I93" s="13">
        <f>IF(A93="","",MONTH(A93))</f>
      </c>
      <c r="J93" s="13">
        <f>IF(A93="","",YEAR(A93))</f>
      </c>
      <c r="K93" s="12">
        <f>IF(A93="","",SUMIFS(Vendors!$D$2:$D$1000,Vendors!$A$2:$A$1000,B93))</f>
      </c>
      <c r="L93" s="12">
        <f>IF(A93="","",SUMIFS(Vendors!$E$2:$E$1000,Vendors!$A$2:$A$1000,B93))</f>
      </c>
      <c r="M93" s="12">
        <f>IF(A93="","",K93-L93)</f>
      </c>
    </row>
    <row r="94" spans="1:13" x14ac:dyDescent="0.25">
      <c r="A94" s="10"/>
      <c r="B94" s="9"/>
      <c r="C94" s="9"/>
      <c r="D94" s="9"/>
      <c r="E94" s="11"/>
      <c r="F94" s="11"/>
      <c r="G94" s="12">
        <f>IF(A94="","",N(E94)-N(F94))</f>
      </c>
      <c r="H94" s="13">
        <f>IF(A94="","",IF(G94&lt;=0,"PAID",IF(A94&lt;Settings!$C$4,"OVERDUE","UPCOMING")))</f>
      </c>
      <c r="I94" s="13">
        <f>IF(A94="","",MONTH(A94))</f>
      </c>
      <c r="J94" s="13">
        <f>IF(A94="","",YEAR(A94))</f>
      </c>
      <c r="K94" s="12">
        <f>IF(A94="","",SUMIFS(Vendors!$D$2:$D$1000,Vendors!$A$2:$A$1000,B94))</f>
      </c>
      <c r="L94" s="12">
        <f>IF(A94="","",SUMIFS(Vendors!$E$2:$E$1000,Vendors!$A$2:$A$1000,B94))</f>
      </c>
      <c r="M94" s="12">
        <f>IF(A94="","",K94-L94)</f>
      </c>
    </row>
    <row r="95" spans="1:13" x14ac:dyDescent="0.25">
      <c r="A95" s="10"/>
      <c r="B95" s="9"/>
      <c r="C95" s="9"/>
      <c r="D95" s="9"/>
      <c r="E95" s="11"/>
      <c r="F95" s="11"/>
      <c r="G95" s="12">
        <f>IF(A95="","",N(E95)-N(F95))</f>
      </c>
      <c r="H95" s="13">
        <f>IF(A95="","",IF(G95&lt;=0,"PAID",IF(A95&lt;Settings!$C$4,"OVERDUE","UPCOMING")))</f>
      </c>
      <c r="I95" s="13">
        <f>IF(A95="","",MONTH(A95))</f>
      </c>
      <c r="J95" s="13">
        <f>IF(A95="","",YEAR(A95))</f>
      </c>
      <c r="K95" s="12">
        <f>IF(A95="","",SUMIFS(Vendors!$D$2:$D$1000,Vendors!$A$2:$A$1000,B95))</f>
      </c>
      <c r="L95" s="12">
        <f>IF(A95="","",SUMIFS(Vendors!$E$2:$E$1000,Vendors!$A$2:$A$1000,B95))</f>
      </c>
      <c r="M95" s="12">
        <f>IF(A95="","",K95-L95)</f>
      </c>
    </row>
    <row r="96" spans="1:13" x14ac:dyDescent="0.25">
      <c r="A96" s="10"/>
      <c r="B96" s="9"/>
      <c r="C96" s="9"/>
      <c r="D96" s="9"/>
      <c r="E96" s="11"/>
      <c r="F96" s="11"/>
      <c r="G96" s="12">
        <f>IF(A96="","",N(E96)-N(F96))</f>
      </c>
      <c r="H96" s="13">
        <f>IF(A96="","",IF(G96&lt;=0,"PAID",IF(A96&lt;Settings!$C$4,"OVERDUE","UPCOMING")))</f>
      </c>
      <c r="I96" s="13">
        <f>IF(A96="","",MONTH(A96))</f>
      </c>
      <c r="J96" s="13">
        <f>IF(A96="","",YEAR(A96))</f>
      </c>
      <c r="K96" s="12">
        <f>IF(A96="","",SUMIFS(Vendors!$D$2:$D$1000,Vendors!$A$2:$A$1000,B96))</f>
      </c>
      <c r="L96" s="12">
        <f>IF(A96="","",SUMIFS(Vendors!$E$2:$E$1000,Vendors!$A$2:$A$1000,B96))</f>
      </c>
      <c r="M96" s="12">
        <f>IF(A96="","",K96-L96)</f>
      </c>
    </row>
    <row r="97" spans="1:13" x14ac:dyDescent="0.25">
      <c r="A97" s="10"/>
      <c r="B97" s="9"/>
      <c r="C97" s="9"/>
      <c r="D97" s="9"/>
      <c r="E97" s="11"/>
      <c r="F97" s="11"/>
      <c r="G97" s="12">
        <f>IF(A97="","",N(E97)-N(F97))</f>
      </c>
      <c r="H97" s="13">
        <f>IF(A97="","",IF(G97&lt;=0,"PAID",IF(A97&lt;Settings!$C$4,"OVERDUE","UPCOMING")))</f>
      </c>
      <c r="I97" s="13">
        <f>IF(A97="","",MONTH(A97))</f>
      </c>
      <c r="J97" s="13">
        <f>IF(A97="","",YEAR(A97))</f>
      </c>
      <c r="K97" s="12">
        <f>IF(A97="","",SUMIFS(Vendors!$D$2:$D$1000,Vendors!$A$2:$A$1000,B97))</f>
      </c>
      <c r="L97" s="12">
        <f>IF(A97="","",SUMIFS(Vendors!$E$2:$E$1000,Vendors!$A$2:$A$1000,B97))</f>
      </c>
      <c r="M97" s="12">
        <f>IF(A97="","",K97-L97)</f>
      </c>
    </row>
    <row r="98" spans="1:13" x14ac:dyDescent="0.25">
      <c r="A98" s="10"/>
      <c r="B98" s="9"/>
      <c r="C98" s="9"/>
      <c r="D98" s="9"/>
      <c r="E98" s="11"/>
      <c r="F98" s="11"/>
      <c r="G98" s="12">
        <f>IF(A98="","",N(E98)-N(F98))</f>
      </c>
      <c r="H98" s="13">
        <f>IF(A98="","",IF(G98&lt;=0,"PAID",IF(A98&lt;Settings!$C$4,"OVERDUE","UPCOMING")))</f>
      </c>
      <c r="I98" s="13">
        <f>IF(A98="","",MONTH(A98))</f>
      </c>
      <c r="J98" s="13">
        <f>IF(A98="","",YEAR(A98))</f>
      </c>
      <c r="K98" s="12">
        <f>IF(A98="","",SUMIFS(Vendors!$D$2:$D$1000,Vendors!$A$2:$A$1000,B98))</f>
      </c>
      <c r="L98" s="12">
        <f>IF(A98="","",SUMIFS(Vendors!$E$2:$E$1000,Vendors!$A$2:$A$1000,B98))</f>
      </c>
      <c r="M98" s="12">
        <f>IF(A98="","",K98-L98)</f>
      </c>
    </row>
    <row r="99" spans="1:13" x14ac:dyDescent="0.25">
      <c r="A99" s="10"/>
      <c r="B99" s="9"/>
      <c r="C99" s="9"/>
      <c r="D99" s="9"/>
      <c r="E99" s="11"/>
      <c r="F99" s="11"/>
      <c r="G99" s="12">
        <f>IF(A99="","",N(E99)-N(F99))</f>
      </c>
      <c r="H99" s="13">
        <f>IF(A99="","",IF(G99&lt;=0,"PAID",IF(A99&lt;Settings!$C$4,"OVERDUE","UPCOMING")))</f>
      </c>
      <c r="I99" s="13">
        <f>IF(A99="","",MONTH(A99))</f>
      </c>
      <c r="J99" s="13">
        <f>IF(A99="","",YEAR(A99))</f>
      </c>
      <c r="K99" s="12">
        <f>IF(A99="","",SUMIFS(Vendors!$D$2:$D$1000,Vendors!$A$2:$A$1000,B99))</f>
      </c>
      <c r="L99" s="12">
        <f>IF(A99="","",SUMIFS(Vendors!$E$2:$E$1000,Vendors!$A$2:$A$1000,B99))</f>
      </c>
      <c r="M99" s="12">
        <f>IF(A99="","",K99-L99)</f>
      </c>
    </row>
    <row r="100" spans="1:13" x14ac:dyDescent="0.25">
      <c r="A100" s="10"/>
      <c r="B100" s="9"/>
      <c r="C100" s="9"/>
      <c r="D100" s="9"/>
      <c r="E100" s="11"/>
      <c r="F100" s="11"/>
      <c r="G100" s="12">
        <f>IF(A100="","",N(E100)-N(F100))</f>
      </c>
      <c r="H100" s="13">
        <f>IF(A100="","",IF(G100&lt;=0,"PAID",IF(A100&lt;Settings!$C$4,"OVERDUE","UPCOMING")))</f>
      </c>
      <c r="I100" s="13">
        <f>IF(A100="","",MONTH(A100))</f>
      </c>
      <c r="J100" s="13">
        <f>IF(A100="","",YEAR(A100))</f>
      </c>
      <c r="K100" s="12">
        <f>IF(A100="","",SUMIFS(Vendors!$D$2:$D$1000,Vendors!$A$2:$A$1000,B100))</f>
      </c>
      <c r="L100" s="12">
        <f>IF(A100="","",SUMIFS(Vendors!$E$2:$E$1000,Vendors!$A$2:$A$1000,B100))</f>
      </c>
      <c r="M100" s="12">
        <f>IF(A100="","",K100-L100)</f>
      </c>
    </row>
    <row r="101" spans="1:13" x14ac:dyDescent="0.25">
      <c r="A101" s="10"/>
      <c r="B101" s="9"/>
      <c r="C101" s="9"/>
      <c r="D101" s="9"/>
      <c r="E101" s="11"/>
      <c r="F101" s="11"/>
      <c r="G101" s="12">
        <f>IF(A101="","",N(E101)-N(F101))</f>
      </c>
      <c r="H101" s="13">
        <f>IF(A101="","",IF(G101&lt;=0,"PAID",IF(A101&lt;Settings!$C$4,"OVERDUE","UPCOMING")))</f>
      </c>
      <c r="I101" s="13">
        <f>IF(A101="","",MONTH(A101))</f>
      </c>
      <c r="J101" s="13">
        <f>IF(A101="","",YEAR(A101))</f>
      </c>
      <c r="K101" s="12">
        <f>IF(A101="","",SUMIFS(Vendors!$D$2:$D$1000,Vendors!$A$2:$A$1000,B101))</f>
      </c>
      <c r="L101" s="12">
        <f>IF(A101="","",SUMIFS(Vendors!$E$2:$E$1000,Vendors!$A$2:$A$1000,B101))</f>
      </c>
      <c r="M101" s="12">
        <f>IF(A101="","",K101-L101)</f>
      </c>
    </row>
    <row r="102" spans="1:13" x14ac:dyDescent="0.25">
      <c r="A102" s="10"/>
      <c r="B102" s="9"/>
      <c r="C102" s="9"/>
      <c r="D102" s="9"/>
      <c r="E102" s="11"/>
      <c r="F102" s="11"/>
      <c r="G102" s="12">
        <f>IF(A102="","",N(E102)-N(F102))</f>
      </c>
      <c r="H102" s="13">
        <f>IF(A102="","",IF(G102&lt;=0,"PAID",IF(A102&lt;Settings!$C$4,"OVERDUE","UPCOMING")))</f>
      </c>
      <c r="I102" s="13">
        <f>IF(A102="","",MONTH(A102))</f>
      </c>
      <c r="J102" s="13">
        <f>IF(A102="","",YEAR(A102))</f>
      </c>
      <c r="K102" s="12">
        <f>IF(A102="","",SUMIFS(Vendors!$D$2:$D$1000,Vendors!$A$2:$A$1000,B102))</f>
      </c>
      <c r="L102" s="12">
        <f>IF(A102="","",SUMIFS(Vendors!$E$2:$E$1000,Vendors!$A$2:$A$1000,B102))</f>
      </c>
      <c r="M102" s="12">
        <f>IF(A102="","",K102-L102)</f>
      </c>
    </row>
    <row r="103" spans="1:13" x14ac:dyDescent="0.25">
      <c r="A103" s="10"/>
      <c r="B103" s="9"/>
      <c r="C103" s="9"/>
      <c r="D103" s="9"/>
      <c r="E103" s="11"/>
      <c r="F103" s="11"/>
      <c r="G103" s="12">
        <f>IF(A103="","",N(E103)-N(F103))</f>
      </c>
      <c r="H103" s="13">
        <f>IF(A103="","",IF(G103&lt;=0,"PAID",IF(A103&lt;Settings!$C$4,"OVERDUE","UPCOMING")))</f>
      </c>
      <c r="I103" s="13">
        <f>IF(A103="","",MONTH(A103))</f>
      </c>
      <c r="J103" s="13">
        <f>IF(A103="","",YEAR(A103))</f>
      </c>
      <c r="K103" s="12">
        <f>IF(A103="","",SUMIFS(Vendors!$D$2:$D$1000,Vendors!$A$2:$A$1000,B103))</f>
      </c>
      <c r="L103" s="12">
        <f>IF(A103="","",SUMIFS(Vendors!$E$2:$E$1000,Vendors!$A$2:$A$1000,B103))</f>
      </c>
      <c r="M103" s="12">
        <f>IF(A103="","",K103-L103)</f>
      </c>
    </row>
    <row r="104" spans="1:13" x14ac:dyDescent="0.25">
      <c r="A104" s="10"/>
      <c r="B104" s="9"/>
      <c r="C104" s="9"/>
      <c r="D104" s="9"/>
      <c r="E104" s="11"/>
      <c r="F104" s="11"/>
      <c r="G104" s="12">
        <f>IF(A104="","",N(E104)-N(F104))</f>
      </c>
      <c r="H104" s="13">
        <f>IF(A104="","",IF(G104&lt;=0,"PAID",IF(A104&lt;Settings!$C$4,"OVERDUE","UPCOMING")))</f>
      </c>
      <c r="I104" s="13">
        <f>IF(A104="","",MONTH(A104))</f>
      </c>
      <c r="J104" s="13">
        <f>IF(A104="","",YEAR(A104))</f>
      </c>
      <c r="K104" s="12">
        <f>IF(A104="","",SUMIFS(Vendors!$D$2:$D$1000,Vendors!$A$2:$A$1000,B104))</f>
      </c>
      <c r="L104" s="12">
        <f>IF(A104="","",SUMIFS(Vendors!$E$2:$E$1000,Vendors!$A$2:$A$1000,B104))</f>
      </c>
      <c r="M104" s="12">
        <f>IF(A104="","",K104-L104)</f>
      </c>
    </row>
    <row r="105" spans="1:13" x14ac:dyDescent="0.25">
      <c r="A105" s="10"/>
      <c r="B105" s="9"/>
      <c r="C105" s="9"/>
      <c r="D105" s="9"/>
      <c r="E105" s="11"/>
      <c r="F105" s="11"/>
      <c r="G105" s="12">
        <f>IF(A105="","",N(E105)-N(F105))</f>
      </c>
      <c r="H105" s="13">
        <f>IF(A105="","",IF(G105&lt;=0,"PAID",IF(A105&lt;Settings!$C$4,"OVERDUE","UPCOMING")))</f>
      </c>
      <c r="I105" s="13">
        <f>IF(A105="","",MONTH(A105))</f>
      </c>
      <c r="J105" s="13">
        <f>IF(A105="","",YEAR(A105))</f>
      </c>
      <c r="K105" s="12">
        <f>IF(A105="","",SUMIFS(Vendors!$D$2:$D$1000,Vendors!$A$2:$A$1000,B105))</f>
      </c>
      <c r="L105" s="12">
        <f>IF(A105="","",SUMIFS(Vendors!$E$2:$E$1000,Vendors!$A$2:$A$1000,B105))</f>
      </c>
      <c r="M105" s="12">
        <f>IF(A105="","",K105-L105)</f>
      </c>
    </row>
    <row r="106" spans="1:13" x14ac:dyDescent="0.25">
      <c r="A106" s="10"/>
      <c r="B106" s="9"/>
      <c r="C106" s="9"/>
      <c r="D106" s="9"/>
      <c r="E106" s="11"/>
      <c r="F106" s="11"/>
      <c r="G106" s="12">
        <f>IF(A106="","",N(E106)-N(F106))</f>
      </c>
      <c r="H106" s="13">
        <f>IF(A106="","",IF(G106&lt;=0,"PAID",IF(A106&lt;Settings!$C$4,"OVERDUE","UPCOMING")))</f>
      </c>
      <c r="I106" s="13">
        <f>IF(A106="","",MONTH(A106))</f>
      </c>
      <c r="J106" s="13">
        <f>IF(A106="","",YEAR(A106))</f>
      </c>
      <c r="K106" s="12">
        <f>IF(A106="","",SUMIFS(Vendors!$D$2:$D$1000,Vendors!$A$2:$A$1000,B106))</f>
      </c>
      <c r="L106" s="12">
        <f>IF(A106="","",SUMIFS(Vendors!$E$2:$E$1000,Vendors!$A$2:$A$1000,B106))</f>
      </c>
      <c r="M106" s="12">
        <f>IF(A106="","",K106-L106)</f>
      </c>
    </row>
    <row r="107" spans="1:13" x14ac:dyDescent="0.25">
      <c r="A107" s="10"/>
      <c r="B107" s="9"/>
      <c r="C107" s="9"/>
      <c r="D107" s="9"/>
      <c r="E107" s="11"/>
      <c r="F107" s="11"/>
      <c r="G107" s="12">
        <f>IF(A107="","",N(E107)-N(F107))</f>
      </c>
      <c r="H107" s="13">
        <f>IF(A107="","",IF(G107&lt;=0,"PAID",IF(A107&lt;Settings!$C$4,"OVERDUE","UPCOMING")))</f>
      </c>
      <c r="I107" s="13">
        <f>IF(A107="","",MONTH(A107))</f>
      </c>
      <c r="J107" s="13">
        <f>IF(A107="","",YEAR(A107))</f>
      </c>
      <c r="K107" s="12">
        <f>IF(A107="","",SUMIFS(Vendors!$D$2:$D$1000,Vendors!$A$2:$A$1000,B107))</f>
      </c>
      <c r="L107" s="12">
        <f>IF(A107="","",SUMIFS(Vendors!$E$2:$E$1000,Vendors!$A$2:$A$1000,B107))</f>
      </c>
      <c r="M107" s="12">
        <f>IF(A107="","",K107-L107)</f>
      </c>
    </row>
    <row r="108" spans="1:13" x14ac:dyDescent="0.25">
      <c r="A108" s="10"/>
      <c r="B108" s="9"/>
      <c r="C108" s="9"/>
      <c r="D108" s="9"/>
      <c r="E108" s="11"/>
      <c r="F108" s="11"/>
      <c r="G108" s="12">
        <f>IF(A108="","",N(E108)-N(F108))</f>
      </c>
      <c r="H108" s="13">
        <f>IF(A108="","",IF(G108&lt;=0,"PAID",IF(A108&lt;Settings!$C$4,"OVERDUE","UPCOMING")))</f>
      </c>
      <c r="I108" s="13">
        <f>IF(A108="","",MONTH(A108))</f>
      </c>
      <c r="J108" s="13">
        <f>IF(A108="","",YEAR(A108))</f>
      </c>
      <c r="K108" s="12">
        <f>IF(A108="","",SUMIFS(Vendors!$D$2:$D$1000,Vendors!$A$2:$A$1000,B108))</f>
      </c>
      <c r="L108" s="12">
        <f>IF(A108="","",SUMIFS(Vendors!$E$2:$E$1000,Vendors!$A$2:$A$1000,B108))</f>
      </c>
      <c r="M108" s="12">
        <f>IF(A108="","",K108-L108)</f>
      </c>
    </row>
    <row r="109" spans="1:13" x14ac:dyDescent="0.25">
      <c r="A109" s="10"/>
      <c r="B109" s="9"/>
      <c r="C109" s="9"/>
      <c r="D109" s="9"/>
      <c r="E109" s="11"/>
      <c r="F109" s="11"/>
      <c r="G109" s="12">
        <f>IF(A109="","",N(E109)-N(F109))</f>
      </c>
      <c r="H109" s="13">
        <f>IF(A109="","",IF(G109&lt;=0,"PAID",IF(A109&lt;Settings!$C$4,"OVERDUE","UPCOMING")))</f>
      </c>
      <c r="I109" s="13">
        <f>IF(A109="","",MONTH(A109))</f>
      </c>
      <c r="J109" s="13">
        <f>IF(A109="","",YEAR(A109))</f>
      </c>
      <c r="K109" s="12">
        <f>IF(A109="","",SUMIFS(Vendors!$D$2:$D$1000,Vendors!$A$2:$A$1000,B109))</f>
      </c>
      <c r="L109" s="12">
        <f>IF(A109="","",SUMIFS(Vendors!$E$2:$E$1000,Vendors!$A$2:$A$1000,B109))</f>
      </c>
      <c r="M109" s="12">
        <f>IF(A109="","",K109-L109)</f>
      </c>
    </row>
    <row r="110" spans="1:13" x14ac:dyDescent="0.25">
      <c r="A110" s="10"/>
      <c r="B110" s="9"/>
      <c r="C110" s="9"/>
      <c r="D110" s="9"/>
      <c r="E110" s="11"/>
      <c r="F110" s="11"/>
      <c r="G110" s="12">
        <f>IF(A110="","",N(E110)-N(F110))</f>
      </c>
      <c r="H110" s="13">
        <f>IF(A110="","",IF(G110&lt;=0,"PAID",IF(A110&lt;Settings!$C$4,"OVERDUE","UPCOMING")))</f>
      </c>
      <c r="I110" s="13">
        <f>IF(A110="","",MONTH(A110))</f>
      </c>
      <c r="J110" s="13">
        <f>IF(A110="","",YEAR(A110))</f>
      </c>
      <c r="K110" s="12">
        <f>IF(A110="","",SUMIFS(Vendors!$D$2:$D$1000,Vendors!$A$2:$A$1000,B110))</f>
      </c>
      <c r="L110" s="12">
        <f>IF(A110="","",SUMIFS(Vendors!$E$2:$E$1000,Vendors!$A$2:$A$1000,B110))</f>
      </c>
      <c r="M110" s="12">
        <f>IF(A110="","",K110-L110)</f>
      </c>
    </row>
    <row r="111" spans="1:13" x14ac:dyDescent="0.25">
      <c r="A111" s="10"/>
      <c r="B111" s="9"/>
      <c r="C111" s="9"/>
      <c r="D111" s="9"/>
      <c r="E111" s="11"/>
      <c r="F111" s="11"/>
      <c r="G111" s="12">
        <f>IF(A111="","",N(E111)-N(F111))</f>
      </c>
      <c r="H111" s="13">
        <f>IF(A111="","",IF(G111&lt;=0,"PAID",IF(A111&lt;Settings!$C$4,"OVERDUE","UPCOMING")))</f>
      </c>
      <c r="I111" s="13">
        <f>IF(A111="","",MONTH(A111))</f>
      </c>
      <c r="J111" s="13">
        <f>IF(A111="","",YEAR(A111))</f>
      </c>
      <c r="K111" s="12">
        <f>IF(A111="","",SUMIFS(Vendors!$D$2:$D$1000,Vendors!$A$2:$A$1000,B111))</f>
      </c>
      <c r="L111" s="12">
        <f>IF(A111="","",SUMIFS(Vendors!$E$2:$E$1000,Vendors!$A$2:$A$1000,B111))</f>
      </c>
      <c r="M111" s="12">
        <f>IF(A111="","",K111-L111)</f>
      </c>
    </row>
    <row r="112" spans="1:13" x14ac:dyDescent="0.25">
      <c r="A112" s="10"/>
      <c r="B112" s="9"/>
      <c r="C112" s="9"/>
      <c r="D112" s="9"/>
      <c r="E112" s="11"/>
      <c r="F112" s="11"/>
      <c r="G112" s="12">
        <f>IF(A112="","",N(E112)-N(F112))</f>
      </c>
      <c r="H112" s="13">
        <f>IF(A112="","",IF(G112&lt;=0,"PAID",IF(A112&lt;Settings!$C$4,"OVERDUE","UPCOMING")))</f>
      </c>
      <c r="I112" s="13">
        <f>IF(A112="","",MONTH(A112))</f>
      </c>
      <c r="J112" s="13">
        <f>IF(A112="","",YEAR(A112))</f>
      </c>
      <c r="K112" s="12">
        <f>IF(A112="","",SUMIFS(Vendors!$D$2:$D$1000,Vendors!$A$2:$A$1000,B112))</f>
      </c>
      <c r="L112" s="12">
        <f>IF(A112="","",SUMIFS(Vendors!$E$2:$E$1000,Vendors!$A$2:$A$1000,B112))</f>
      </c>
      <c r="M112" s="12">
        <f>IF(A112="","",K112-L112)</f>
      </c>
    </row>
    <row r="113" spans="1:13" x14ac:dyDescent="0.25">
      <c r="A113" s="10"/>
      <c r="B113" s="9"/>
      <c r="C113" s="9"/>
      <c r="D113" s="9"/>
      <c r="E113" s="11"/>
      <c r="F113" s="11"/>
      <c r="G113" s="12">
        <f>IF(A113="","",N(E113)-N(F113))</f>
      </c>
      <c r="H113" s="13">
        <f>IF(A113="","",IF(G113&lt;=0,"PAID",IF(A113&lt;Settings!$C$4,"OVERDUE","UPCOMING")))</f>
      </c>
      <c r="I113" s="13">
        <f>IF(A113="","",MONTH(A113))</f>
      </c>
      <c r="J113" s="13">
        <f>IF(A113="","",YEAR(A113))</f>
      </c>
      <c r="K113" s="12">
        <f>IF(A113="","",SUMIFS(Vendors!$D$2:$D$1000,Vendors!$A$2:$A$1000,B113))</f>
      </c>
      <c r="L113" s="12">
        <f>IF(A113="","",SUMIFS(Vendors!$E$2:$E$1000,Vendors!$A$2:$A$1000,B113))</f>
      </c>
      <c r="M113" s="12">
        <f>IF(A113="","",K113-L113)</f>
      </c>
    </row>
    <row r="114" spans="1:13" x14ac:dyDescent="0.25">
      <c r="A114" s="10"/>
      <c r="B114" s="9"/>
      <c r="C114" s="9"/>
      <c r="D114" s="9"/>
      <c r="E114" s="11"/>
      <c r="F114" s="11"/>
      <c r="G114" s="12">
        <f>IF(A114="","",N(E114)-N(F114))</f>
      </c>
      <c r="H114" s="13">
        <f>IF(A114="","",IF(G114&lt;=0,"PAID",IF(A114&lt;Settings!$C$4,"OVERDUE","UPCOMING")))</f>
      </c>
      <c r="I114" s="13">
        <f>IF(A114="","",MONTH(A114))</f>
      </c>
      <c r="J114" s="13">
        <f>IF(A114="","",YEAR(A114))</f>
      </c>
      <c r="K114" s="12">
        <f>IF(A114="","",SUMIFS(Vendors!$D$2:$D$1000,Vendors!$A$2:$A$1000,B114))</f>
      </c>
      <c r="L114" s="12">
        <f>IF(A114="","",SUMIFS(Vendors!$E$2:$E$1000,Vendors!$A$2:$A$1000,B114))</f>
      </c>
      <c r="M114" s="12">
        <f>IF(A114="","",K114-L114)</f>
      </c>
    </row>
    <row r="115" spans="1:13" x14ac:dyDescent="0.25">
      <c r="A115" s="10"/>
      <c r="B115" s="9"/>
      <c r="C115" s="9"/>
      <c r="D115" s="9"/>
      <c r="E115" s="11"/>
      <c r="F115" s="11"/>
      <c r="G115" s="12">
        <f>IF(A115="","",N(E115)-N(F115))</f>
      </c>
      <c r="H115" s="13">
        <f>IF(A115="","",IF(G115&lt;=0,"PAID",IF(A115&lt;Settings!$C$4,"OVERDUE","UPCOMING")))</f>
      </c>
      <c r="I115" s="13">
        <f>IF(A115="","",MONTH(A115))</f>
      </c>
      <c r="J115" s="13">
        <f>IF(A115="","",YEAR(A115))</f>
      </c>
      <c r="K115" s="12">
        <f>IF(A115="","",SUMIFS(Vendors!$D$2:$D$1000,Vendors!$A$2:$A$1000,B115))</f>
      </c>
      <c r="L115" s="12">
        <f>IF(A115="","",SUMIFS(Vendors!$E$2:$E$1000,Vendors!$A$2:$A$1000,B115))</f>
      </c>
      <c r="M115" s="12">
        <f>IF(A115="","",K115-L115)</f>
      </c>
    </row>
    <row r="116" spans="1:13" x14ac:dyDescent="0.25">
      <c r="A116" s="10"/>
      <c r="B116" s="9"/>
      <c r="C116" s="9"/>
      <c r="D116" s="9"/>
      <c r="E116" s="11"/>
      <c r="F116" s="11"/>
      <c r="G116" s="12">
        <f>IF(A116="","",N(E116)-N(F116))</f>
      </c>
      <c r="H116" s="13">
        <f>IF(A116="","",IF(G116&lt;=0,"PAID",IF(A116&lt;Settings!$C$4,"OVERDUE","UPCOMING")))</f>
      </c>
      <c r="I116" s="13">
        <f>IF(A116="","",MONTH(A116))</f>
      </c>
      <c r="J116" s="13">
        <f>IF(A116="","",YEAR(A116))</f>
      </c>
      <c r="K116" s="12">
        <f>IF(A116="","",SUMIFS(Vendors!$D$2:$D$1000,Vendors!$A$2:$A$1000,B116))</f>
      </c>
      <c r="L116" s="12">
        <f>IF(A116="","",SUMIFS(Vendors!$E$2:$E$1000,Vendors!$A$2:$A$1000,B116))</f>
      </c>
      <c r="M116" s="12">
        <f>IF(A116="","",K116-L116)</f>
      </c>
    </row>
    <row r="117" spans="1:13" x14ac:dyDescent="0.25">
      <c r="A117" s="10"/>
      <c r="B117" s="9"/>
      <c r="C117" s="9"/>
      <c r="D117" s="9"/>
      <c r="E117" s="11"/>
      <c r="F117" s="11"/>
      <c r="G117" s="12">
        <f>IF(A117="","",N(E117)-N(F117))</f>
      </c>
      <c r="H117" s="13">
        <f>IF(A117="","",IF(G117&lt;=0,"PAID",IF(A117&lt;Settings!$C$4,"OVERDUE","UPCOMING")))</f>
      </c>
      <c r="I117" s="13">
        <f>IF(A117="","",MONTH(A117))</f>
      </c>
      <c r="J117" s="13">
        <f>IF(A117="","",YEAR(A117))</f>
      </c>
      <c r="K117" s="12">
        <f>IF(A117="","",SUMIFS(Vendors!$D$2:$D$1000,Vendors!$A$2:$A$1000,B117))</f>
      </c>
      <c r="L117" s="12">
        <f>IF(A117="","",SUMIFS(Vendors!$E$2:$E$1000,Vendors!$A$2:$A$1000,B117))</f>
      </c>
      <c r="M117" s="12">
        <f>IF(A117="","",K117-L117)</f>
      </c>
    </row>
    <row r="118" spans="1:13" x14ac:dyDescent="0.25">
      <c r="A118" s="10"/>
      <c r="B118" s="9"/>
      <c r="C118" s="9"/>
      <c r="D118" s="9"/>
      <c r="E118" s="11"/>
      <c r="F118" s="11"/>
      <c r="G118" s="12">
        <f>IF(A118="","",N(E118)-N(F118))</f>
      </c>
      <c r="H118" s="13">
        <f>IF(A118="","",IF(G118&lt;=0,"PAID",IF(A118&lt;Settings!$C$4,"OVERDUE","UPCOMING")))</f>
      </c>
      <c r="I118" s="13">
        <f>IF(A118="","",MONTH(A118))</f>
      </c>
      <c r="J118" s="13">
        <f>IF(A118="","",YEAR(A118))</f>
      </c>
      <c r="K118" s="12">
        <f>IF(A118="","",SUMIFS(Vendors!$D$2:$D$1000,Vendors!$A$2:$A$1000,B118))</f>
      </c>
      <c r="L118" s="12">
        <f>IF(A118="","",SUMIFS(Vendors!$E$2:$E$1000,Vendors!$A$2:$A$1000,B118))</f>
      </c>
      <c r="M118" s="12">
        <f>IF(A118="","",K118-L118)</f>
      </c>
    </row>
    <row r="119" spans="1:13" x14ac:dyDescent="0.25">
      <c r="A119" s="10"/>
      <c r="B119" s="9"/>
      <c r="C119" s="9"/>
      <c r="D119" s="9"/>
      <c r="E119" s="11"/>
      <c r="F119" s="11"/>
      <c r="G119" s="12">
        <f>IF(A119="","",N(E119)-N(F119))</f>
      </c>
      <c r="H119" s="13">
        <f>IF(A119="","",IF(G119&lt;=0,"PAID",IF(A119&lt;Settings!$C$4,"OVERDUE","UPCOMING")))</f>
      </c>
      <c r="I119" s="13">
        <f>IF(A119="","",MONTH(A119))</f>
      </c>
      <c r="J119" s="13">
        <f>IF(A119="","",YEAR(A119))</f>
      </c>
      <c r="K119" s="12">
        <f>IF(A119="","",SUMIFS(Vendors!$D$2:$D$1000,Vendors!$A$2:$A$1000,B119))</f>
      </c>
      <c r="L119" s="12">
        <f>IF(A119="","",SUMIFS(Vendors!$E$2:$E$1000,Vendors!$A$2:$A$1000,B119))</f>
      </c>
      <c r="M119" s="12">
        <f>IF(A119="","",K119-L119)</f>
      </c>
    </row>
    <row r="120" spans="1:13" x14ac:dyDescent="0.25">
      <c r="A120" s="10"/>
      <c r="B120" s="9"/>
      <c r="C120" s="9"/>
      <c r="D120" s="9"/>
      <c r="E120" s="11"/>
      <c r="F120" s="11"/>
      <c r="G120" s="12">
        <f>IF(A120="","",N(E120)-N(F120))</f>
      </c>
      <c r="H120" s="13">
        <f>IF(A120="","",IF(G120&lt;=0,"PAID",IF(A120&lt;Settings!$C$4,"OVERDUE","UPCOMING")))</f>
      </c>
      <c r="I120" s="13">
        <f>IF(A120="","",MONTH(A120))</f>
      </c>
      <c r="J120" s="13">
        <f>IF(A120="","",YEAR(A120))</f>
      </c>
      <c r="K120" s="12">
        <f>IF(A120="","",SUMIFS(Vendors!$D$2:$D$1000,Vendors!$A$2:$A$1000,B120))</f>
      </c>
      <c r="L120" s="12">
        <f>IF(A120="","",SUMIFS(Vendors!$E$2:$E$1000,Vendors!$A$2:$A$1000,B120))</f>
      </c>
      <c r="M120" s="12">
        <f>IF(A120="","",K120-L120)</f>
      </c>
    </row>
    <row r="121" spans="1:13" x14ac:dyDescent="0.25">
      <c r="A121" s="10"/>
      <c r="B121" s="9"/>
      <c r="C121" s="9"/>
      <c r="D121" s="9"/>
      <c r="E121" s="11"/>
      <c r="F121" s="11"/>
      <c r="G121" s="12">
        <f>IF(A121="","",N(E121)-N(F121))</f>
      </c>
      <c r="H121" s="13">
        <f>IF(A121="","",IF(G121&lt;=0,"PAID",IF(A121&lt;Settings!$C$4,"OVERDUE","UPCOMING")))</f>
      </c>
      <c r="I121" s="13">
        <f>IF(A121="","",MONTH(A121))</f>
      </c>
      <c r="J121" s="13">
        <f>IF(A121="","",YEAR(A121))</f>
      </c>
      <c r="K121" s="12">
        <f>IF(A121="","",SUMIFS(Vendors!$D$2:$D$1000,Vendors!$A$2:$A$1000,B121))</f>
      </c>
      <c r="L121" s="12">
        <f>IF(A121="","",SUMIFS(Vendors!$E$2:$E$1000,Vendors!$A$2:$A$1000,B121))</f>
      </c>
      <c r="M121" s="12">
        <f>IF(A121="","",K121-L121)</f>
      </c>
    </row>
    <row r="122" spans="1:13" x14ac:dyDescent="0.25">
      <c r="A122" s="10"/>
      <c r="B122" s="9"/>
      <c r="C122" s="9"/>
      <c r="D122" s="9"/>
      <c r="E122" s="11"/>
      <c r="F122" s="11"/>
      <c r="G122" s="12">
        <f>IF(A122="","",N(E122)-N(F122))</f>
      </c>
      <c r="H122" s="13">
        <f>IF(A122="","",IF(G122&lt;=0,"PAID",IF(A122&lt;Settings!$C$4,"OVERDUE","UPCOMING")))</f>
      </c>
      <c r="I122" s="13">
        <f>IF(A122="","",MONTH(A122))</f>
      </c>
      <c r="J122" s="13">
        <f>IF(A122="","",YEAR(A122))</f>
      </c>
      <c r="K122" s="12">
        <f>IF(A122="","",SUMIFS(Vendors!$D$2:$D$1000,Vendors!$A$2:$A$1000,B122))</f>
      </c>
      <c r="L122" s="12">
        <f>IF(A122="","",SUMIFS(Vendors!$E$2:$E$1000,Vendors!$A$2:$A$1000,B122))</f>
      </c>
      <c r="M122" s="12">
        <f>IF(A122="","",K122-L122)</f>
      </c>
    </row>
    <row r="123" spans="1:13" x14ac:dyDescent="0.25">
      <c r="A123" s="10"/>
      <c r="B123" s="9"/>
      <c r="C123" s="9"/>
      <c r="D123" s="9"/>
      <c r="E123" s="11"/>
      <c r="F123" s="11"/>
      <c r="G123" s="12">
        <f>IF(A123="","",N(E123)-N(F123))</f>
      </c>
      <c r="H123" s="13">
        <f>IF(A123="","",IF(G123&lt;=0,"PAID",IF(A123&lt;Settings!$C$4,"OVERDUE","UPCOMING")))</f>
      </c>
      <c r="I123" s="13">
        <f>IF(A123="","",MONTH(A123))</f>
      </c>
      <c r="J123" s="13">
        <f>IF(A123="","",YEAR(A123))</f>
      </c>
      <c r="K123" s="12">
        <f>IF(A123="","",SUMIFS(Vendors!$D$2:$D$1000,Vendors!$A$2:$A$1000,B123))</f>
      </c>
      <c r="L123" s="12">
        <f>IF(A123="","",SUMIFS(Vendors!$E$2:$E$1000,Vendors!$A$2:$A$1000,B123))</f>
      </c>
      <c r="M123" s="12">
        <f>IF(A123="","",K123-L123)</f>
      </c>
    </row>
    <row r="124" spans="1:13" x14ac:dyDescent="0.25">
      <c r="A124" s="10"/>
      <c r="B124" s="9"/>
      <c r="C124" s="9"/>
      <c r="D124" s="9"/>
      <c r="E124" s="11"/>
      <c r="F124" s="11"/>
      <c r="G124" s="12">
        <f>IF(A124="","",N(E124)-N(F124))</f>
      </c>
      <c r="H124" s="13">
        <f>IF(A124="","",IF(G124&lt;=0,"PAID",IF(A124&lt;Settings!$C$4,"OVERDUE","UPCOMING")))</f>
      </c>
      <c r="I124" s="13">
        <f>IF(A124="","",MONTH(A124))</f>
      </c>
      <c r="J124" s="13">
        <f>IF(A124="","",YEAR(A124))</f>
      </c>
      <c r="K124" s="12">
        <f>IF(A124="","",SUMIFS(Vendors!$D$2:$D$1000,Vendors!$A$2:$A$1000,B124))</f>
      </c>
      <c r="L124" s="12">
        <f>IF(A124="","",SUMIFS(Vendors!$E$2:$E$1000,Vendors!$A$2:$A$1000,B124))</f>
      </c>
      <c r="M124" s="12">
        <f>IF(A124="","",K124-L124)</f>
      </c>
    </row>
    <row r="125" spans="1:13" x14ac:dyDescent="0.25">
      <c r="A125" s="10"/>
      <c r="B125" s="9"/>
      <c r="C125" s="9"/>
      <c r="D125" s="9"/>
      <c r="E125" s="11"/>
      <c r="F125" s="11"/>
      <c r="G125" s="12">
        <f>IF(A125="","",N(E125)-N(F125))</f>
      </c>
      <c r="H125" s="13">
        <f>IF(A125="","",IF(G125&lt;=0,"PAID",IF(A125&lt;Settings!$C$4,"OVERDUE","UPCOMING")))</f>
      </c>
      <c r="I125" s="13">
        <f>IF(A125="","",MONTH(A125))</f>
      </c>
      <c r="J125" s="13">
        <f>IF(A125="","",YEAR(A125))</f>
      </c>
      <c r="K125" s="12">
        <f>IF(A125="","",SUMIFS(Vendors!$D$2:$D$1000,Vendors!$A$2:$A$1000,B125))</f>
      </c>
      <c r="L125" s="12">
        <f>IF(A125="","",SUMIFS(Vendors!$E$2:$E$1000,Vendors!$A$2:$A$1000,B125))</f>
      </c>
      <c r="M125" s="12">
        <f>IF(A125="","",K125-L125)</f>
      </c>
    </row>
    <row r="126" spans="1:13" x14ac:dyDescent="0.25">
      <c r="A126" s="10"/>
      <c r="B126" s="9"/>
      <c r="C126" s="9"/>
      <c r="D126" s="9"/>
      <c r="E126" s="11"/>
      <c r="F126" s="11"/>
      <c r="G126" s="12">
        <f>IF(A126="","",N(E126)-N(F126))</f>
      </c>
      <c r="H126" s="13">
        <f>IF(A126="","",IF(G126&lt;=0,"PAID",IF(A126&lt;Settings!$C$4,"OVERDUE","UPCOMING")))</f>
      </c>
      <c r="I126" s="13">
        <f>IF(A126="","",MONTH(A126))</f>
      </c>
      <c r="J126" s="13">
        <f>IF(A126="","",YEAR(A126))</f>
      </c>
      <c r="K126" s="12">
        <f>IF(A126="","",SUMIFS(Vendors!$D$2:$D$1000,Vendors!$A$2:$A$1000,B126))</f>
      </c>
      <c r="L126" s="12">
        <f>IF(A126="","",SUMIFS(Vendors!$E$2:$E$1000,Vendors!$A$2:$A$1000,B126))</f>
      </c>
      <c r="M126" s="12">
        <f>IF(A126="","",K126-L126)</f>
      </c>
    </row>
    <row r="127" spans="1:13" x14ac:dyDescent="0.25">
      <c r="A127" s="10"/>
      <c r="B127" s="9"/>
      <c r="C127" s="9"/>
      <c r="D127" s="9"/>
      <c r="E127" s="11"/>
      <c r="F127" s="11"/>
      <c r="G127" s="12">
        <f>IF(A127="","",N(E127)-N(F127))</f>
      </c>
      <c r="H127" s="13">
        <f>IF(A127="","",IF(G127&lt;=0,"PAID",IF(A127&lt;Settings!$C$4,"OVERDUE","UPCOMING")))</f>
      </c>
      <c r="I127" s="13">
        <f>IF(A127="","",MONTH(A127))</f>
      </c>
      <c r="J127" s="13">
        <f>IF(A127="","",YEAR(A127))</f>
      </c>
      <c r="K127" s="12">
        <f>IF(A127="","",SUMIFS(Vendors!$D$2:$D$1000,Vendors!$A$2:$A$1000,B127))</f>
      </c>
      <c r="L127" s="12">
        <f>IF(A127="","",SUMIFS(Vendors!$E$2:$E$1000,Vendors!$A$2:$A$1000,B127))</f>
      </c>
      <c r="M127" s="12">
        <f>IF(A127="","",K127-L127)</f>
      </c>
    </row>
    <row r="128" spans="1:13" x14ac:dyDescent="0.25">
      <c r="A128" s="10"/>
      <c r="B128" s="9"/>
      <c r="C128" s="9"/>
      <c r="D128" s="9"/>
      <c r="E128" s="11"/>
      <c r="F128" s="11"/>
      <c r="G128" s="12">
        <f>IF(A128="","",N(E128)-N(F128))</f>
      </c>
      <c r="H128" s="13">
        <f>IF(A128="","",IF(G128&lt;=0,"PAID",IF(A128&lt;Settings!$C$4,"OVERDUE","UPCOMING")))</f>
      </c>
      <c r="I128" s="13">
        <f>IF(A128="","",MONTH(A128))</f>
      </c>
      <c r="J128" s="13">
        <f>IF(A128="","",YEAR(A128))</f>
      </c>
      <c r="K128" s="12">
        <f>IF(A128="","",SUMIFS(Vendors!$D$2:$D$1000,Vendors!$A$2:$A$1000,B128))</f>
      </c>
      <c r="L128" s="12">
        <f>IF(A128="","",SUMIFS(Vendors!$E$2:$E$1000,Vendors!$A$2:$A$1000,B128))</f>
      </c>
      <c r="M128" s="12">
        <f>IF(A128="","",K128-L128)</f>
      </c>
    </row>
    <row r="129" spans="1:13" x14ac:dyDescent="0.25">
      <c r="A129" s="10"/>
      <c r="B129" s="9"/>
      <c r="C129" s="9"/>
      <c r="D129" s="9"/>
      <c r="E129" s="11"/>
      <c r="F129" s="11"/>
      <c r="G129" s="12">
        <f>IF(A129="","",N(E129)-N(F129))</f>
      </c>
      <c r="H129" s="13">
        <f>IF(A129="","",IF(G129&lt;=0,"PAID",IF(A129&lt;Settings!$C$4,"OVERDUE","UPCOMING")))</f>
      </c>
      <c r="I129" s="13">
        <f>IF(A129="","",MONTH(A129))</f>
      </c>
      <c r="J129" s="13">
        <f>IF(A129="","",YEAR(A129))</f>
      </c>
      <c r="K129" s="12">
        <f>IF(A129="","",SUMIFS(Vendors!$D$2:$D$1000,Vendors!$A$2:$A$1000,B129))</f>
      </c>
      <c r="L129" s="12">
        <f>IF(A129="","",SUMIFS(Vendors!$E$2:$E$1000,Vendors!$A$2:$A$1000,B129))</f>
      </c>
      <c r="M129" s="12">
        <f>IF(A129="","",K129-L129)</f>
      </c>
    </row>
    <row r="130" spans="1:13" x14ac:dyDescent="0.25">
      <c r="A130" s="10"/>
      <c r="B130" s="9"/>
      <c r="C130" s="9"/>
      <c r="D130" s="9"/>
      <c r="E130" s="11"/>
      <c r="F130" s="11"/>
      <c r="G130" s="12">
        <f>IF(A130="","",N(E130)-N(F130))</f>
      </c>
      <c r="H130" s="13">
        <f>IF(A130="","",IF(G130&lt;=0,"PAID",IF(A130&lt;Settings!$C$4,"OVERDUE","UPCOMING")))</f>
      </c>
      <c r="I130" s="13">
        <f>IF(A130="","",MONTH(A130))</f>
      </c>
      <c r="J130" s="13">
        <f>IF(A130="","",YEAR(A130))</f>
      </c>
      <c r="K130" s="12">
        <f>IF(A130="","",SUMIFS(Vendors!$D$2:$D$1000,Vendors!$A$2:$A$1000,B130))</f>
      </c>
      <c r="L130" s="12">
        <f>IF(A130="","",SUMIFS(Vendors!$E$2:$E$1000,Vendors!$A$2:$A$1000,B130))</f>
      </c>
      <c r="M130" s="12">
        <f>IF(A130="","",K130-L130)</f>
      </c>
    </row>
    <row r="131" spans="1:13" x14ac:dyDescent="0.25">
      <c r="A131" s="10"/>
      <c r="B131" s="9"/>
      <c r="C131" s="9"/>
      <c r="D131" s="9"/>
      <c r="E131" s="11"/>
      <c r="F131" s="11"/>
      <c r="G131" s="12">
        <f>IF(A131="","",N(E131)-N(F131))</f>
      </c>
      <c r="H131" s="13">
        <f>IF(A131="","",IF(G131&lt;=0,"PAID",IF(A131&lt;Settings!$C$4,"OVERDUE","UPCOMING")))</f>
      </c>
      <c r="I131" s="13">
        <f>IF(A131="","",MONTH(A131))</f>
      </c>
      <c r="J131" s="13">
        <f>IF(A131="","",YEAR(A131))</f>
      </c>
      <c r="K131" s="12">
        <f>IF(A131="","",SUMIFS(Vendors!$D$2:$D$1000,Vendors!$A$2:$A$1000,B131))</f>
      </c>
      <c r="L131" s="12">
        <f>IF(A131="","",SUMIFS(Vendors!$E$2:$E$1000,Vendors!$A$2:$A$1000,B131))</f>
      </c>
      <c r="M131" s="12">
        <f>IF(A131="","",K131-L131)</f>
      </c>
    </row>
    <row r="132" spans="1:13" x14ac:dyDescent="0.25">
      <c r="A132" s="10"/>
      <c r="B132" s="9"/>
      <c r="C132" s="9"/>
      <c r="D132" s="9"/>
      <c r="E132" s="11"/>
      <c r="F132" s="11"/>
      <c r="G132" s="12">
        <f>IF(A132="","",N(E132)-N(F132))</f>
      </c>
      <c r="H132" s="13">
        <f>IF(A132="","",IF(G132&lt;=0,"PAID",IF(A132&lt;Settings!$C$4,"OVERDUE","UPCOMING")))</f>
      </c>
      <c r="I132" s="13">
        <f>IF(A132="","",MONTH(A132))</f>
      </c>
      <c r="J132" s="13">
        <f>IF(A132="","",YEAR(A132))</f>
      </c>
      <c r="K132" s="12">
        <f>IF(A132="","",SUMIFS(Vendors!$D$2:$D$1000,Vendors!$A$2:$A$1000,B132))</f>
      </c>
      <c r="L132" s="12">
        <f>IF(A132="","",SUMIFS(Vendors!$E$2:$E$1000,Vendors!$A$2:$A$1000,B132))</f>
      </c>
      <c r="M132" s="12">
        <f>IF(A132="","",K132-L132)</f>
      </c>
    </row>
    <row r="133" spans="1:13" x14ac:dyDescent="0.25">
      <c r="A133" s="10"/>
      <c r="B133" s="9"/>
      <c r="C133" s="9"/>
      <c r="D133" s="9"/>
      <c r="E133" s="11"/>
      <c r="F133" s="11"/>
      <c r="G133" s="12">
        <f>IF(A133="","",N(E133)-N(F133))</f>
      </c>
      <c r="H133" s="13">
        <f>IF(A133="","",IF(G133&lt;=0,"PAID",IF(A133&lt;Settings!$C$4,"OVERDUE","UPCOMING")))</f>
      </c>
      <c r="I133" s="13">
        <f>IF(A133="","",MONTH(A133))</f>
      </c>
      <c r="J133" s="13">
        <f>IF(A133="","",YEAR(A133))</f>
      </c>
      <c r="K133" s="12">
        <f>IF(A133="","",SUMIFS(Vendors!$D$2:$D$1000,Vendors!$A$2:$A$1000,B133))</f>
      </c>
      <c r="L133" s="12">
        <f>IF(A133="","",SUMIFS(Vendors!$E$2:$E$1000,Vendors!$A$2:$A$1000,B133))</f>
      </c>
      <c r="M133" s="12">
        <f>IF(A133="","",K133-L133)</f>
      </c>
    </row>
    <row r="134" spans="1:13" x14ac:dyDescent="0.25">
      <c r="A134" s="10"/>
      <c r="B134" s="9"/>
      <c r="C134" s="9"/>
      <c r="D134" s="9"/>
      <c r="E134" s="11"/>
      <c r="F134" s="11"/>
      <c r="G134" s="12">
        <f>IF(A134="","",N(E134)-N(F134))</f>
      </c>
      <c r="H134" s="13">
        <f>IF(A134="","",IF(G134&lt;=0,"PAID",IF(A134&lt;Settings!$C$4,"OVERDUE","UPCOMING")))</f>
      </c>
      <c r="I134" s="13">
        <f>IF(A134="","",MONTH(A134))</f>
      </c>
      <c r="J134" s="13">
        <f>IF(A134="","",YEAR(A134))</f>
      </c>
      <c r="K134" s="12">
        <f>IF(A134="","",SUMIFS(Vendors!$D$2:$D$1000,Vendors!$A$2:$A$1000,B134))</f>
      </c>
      <c r="L134" s="12">
        <f>IF(A134="","",SUMIFS(Vendors!$E$2:$E$1000,Vendors!$A$2:$A$1000,B134))</f>
      </c>
      <c r="M134" s="12">
        <f>IF(A134="","",K134-L134)</f>
      </c>
    </row>
    <row r="135" spans="1:13" x14ac:dyDescent="0.25">
      <c r="A135" s="10"/>
      <c r="B135" s="9"/>
      <c r="C135" s="9"/>
      <c r="D135" s="9"/>
      <c r="E135" s="11"/>
      <c r="F135" s="11"/>
      <c r="G135" s="12">
        <f>IF(A135="","",N(E135)-N(F135))</f>
      </c>
      <c r="H135" s="13">
        <f>IF(A135="","",IF(G135&lt;=0,"PAID",IF(A135&lt;Settings!$C$4,"OVERDUE","UPCOMING")))</f>
      </c>
      <c r="I135" s="13">
        <f>IF(A135="","",MONTH(A135))</f>
      </c>
      <c r="J135" s="13">
        <f>IF(A135="","",YEAR(A135))</f>
      </c>
      <c r="K135" s="12">
        <f>IF(A135="","",SUMIFS(Vendors!$D$2:$D$1000,Vendors!$A$2:$A$1000,B135))</f>
      </c>
      <c r="L135" s="12">
        <f>IF(A135="","",SUMIFS(Vendors!$E$2:$E$1000,Vendors!$A$2:$A$1000,B135))</f>
      </c>
      <c r="M135" s="12">
        <f>IF(A135="","",K135-L135)</f>
      </c>
    </row>
    <row r="136" spans="1:13" x14ac:dyDescent="0.25">
      <c r="A136" s="10"/>
      <c r="B136" s="9"/>
      <c r="C136" s="9"/>
      <c r="D136" s="9"/>
      <c r="E136" s="11"/>
      <c r="F136" s="11"/>
      <c r="G136" s="12">
        <f>IF(A136="","",N(E136)-N(F136))</f>
      </c>
      <c r="H136" s="13">
        <f>IF(A136="","",IF(G136&lt;=0,"PAID",IF(A136&lt;Settings!$C$4,"OVERDUE","UPCOMING")))</f>
      </c>
      <c r="I136" s="13">
        <f>IF(A136="","",MONTH(A136))</f>
      </c>
      <c r="J136" s="13">
        <f>IF(A136="","",YEAR(A136))</f>
      </c>
      <c r="K136" s="12">
        <f>IF(A136="","",SUMIFS(Vendors!$D$2:$D$1000,Vendors!$A$2:$A$1000,B136))</f>
      </c>
      <c r="L136" s="12">
        <f>IF(A136="","",SUMIFS(Vendors!$E$2:$E$1000,Vendors!$A$2:$A$1000,B136))</f>
      </c>
      <c r="M136" s="12">
        <f>IF(A136="","",K136-L136)</f>
      </c>
    </row>
    <row r="137" spans="1:13" x14ac:dyDescent="0.25">
      <c r="A137" s="10"/>
      <c r="B137" s="9"/>
      <c r="C137" s="9"/>
      <c r="D137" s="9"/>
      <c r="E137" s="11"/>
      <c r="F137" s="11"/>
      <c r="G137" s="12">
        <f>IF(A137="","",N(E137)-N(F137))</f>
      </c>
      <c r="H137" s="13">
        <f>IF(A137="","",IF(G137&lt;=0,"PAID",IF(A137&lt;Settings!$C$4,"OVERDUE","UPCOMING")))</f>
      </c>
      <c r="I137" s="13">
        <f>IF(A137="","",MONTH(A137))</f>
      </c>
      <c r="J137" s="13">
        <f>IF(A137="","",YEAR(A137))</f>
      </c>
      <c r="K137" s="12">
        <f>IF(A137="","",SUMIFS(Vendors!$D$2:$D$1000,Vendors!$A$2:$A$1000,B137))</f>
      </c>
      <c r="L137" s="12">
        <f>IF(A137="","",SUMIFS(Vendors!$E$2:$E$1000,Vendors!$A$2:$A$1000,B137))</f>
      </c>
      <c r="M137" s="12">
        <f>IF(A137="","",K137-L137)</f>
      </c>
    </row>
    <row r="138" spans="1:13" x14ac:dyDescent="0.25">
      <c r="A138" s="10"/>
      <c r="B138" s="9"/>
      <c r="C138" s="9"/>
      <c r="D138" s="9"/>
      <c r="E138" s="11"/>
      <c r="F138" s="11"/>
      <c r="G138" s="12">
        <f>IF(A138="","",N(E138)-N(F138))</f>
      </c>
      <c r="H138" s="13">
        <f>IF(A138="","",IF(G138&lt;=0,"PAID",IF(A138&lt;Settings!$C$4,"OVERDUE","UPCOMING")))</f>
      </c>
      <c r="I138" s="13">
        <f>IF(A138="","",MONTH(A138))</f>
      </c>
      <c r="J138" s="13">
        <f>IF(A138="","",YEAR(A138))</f>
      </c>
      <c r="K138" s="12">
        <f>IF(A138="","",SUMIFS(Vendors!$D$2:$D$1000,Vendors!$A$2:$A$1000,B138))</f>
      </c>
      <c r="L138" s="12">
        <f>IF(A138="","",SUMIFS(Vendors!$E$2:$E$1000,Vendors!$A$2:$A$1000,B138))</f>
      </c>
      <c r="M138" s="12">
        <f>IF(A138="","",K138-L138)</f>
      </c>
    </row>
    <row r="139" spans="1:13" x14ac:dyDescent="0.25">
      <c r="A139" s="10"/>
      <c r="B139" s="9"/>
      <c r="C139" s="9"/>
      <c r="D139" s="9"/>
      <c r="E139" s="11"/>
      <c r="F139" s="11"/>
      <c r="G139" s="12">
        <f>IF(A139="","",N(E139)-N(F139))</f>
      </c>
      <c r="H139" s="13">
        <f>IF(A139="","",IF(G139&lt;=0,"PAID",IF(A139&lt;Settings!$C$4,"OVERDUE","UPCOMING")))</f>
      </c>
      <c r="I139" s="13">
        <f>IF(A139="","",MONTH(A139))</f>
      </c>
      <c r="J139" s="13">
        <f>IF(A139="","",YEAR(A139))</f>
      </c>
      <c r="K139" s="12">
        <f>IF(A139="","",SUMIFS(Vendors!$D$2:$D$1000,Vendors!$A$2:$A$1000,B139))</f>
      </c>
      <c r="L139" s="12">
        <f>IF(A139="","",SUMIFS(Vendors!$E$2:$E$1000,Vendors!$A$2:$A$1000,B139))</f>
      </c>
      <c r="M139" s="12">
        <f>IF(A139="","",K139-L139)</f>
      </c>
    </row>
    <row r="140" spans="1:13" x14ac:dyDescent="0.25">
      <c r="A140" s="10"/>
      <c r="B140" s="9"/>
      <c r="C140" s="9"/>
      <c r="D140" s="9"/>
      <c r="E140" s="11"/>
      <c r="F140" s="11"/>
      <c r="G140" s="12">
        <f>IF(A140="","",N(E140)-N(F140))</f>
      </c>
      <c r="H140" s="13">
        <f>IF(A140="","",IF(G140&lt;=0,"PAID",IF(A140&lt;Settings!$C$4,"OVERDUE","UPCOMING")))</f>
      </c>
      <c r="I140" s="13">
        <f>IF(A140="","",MONTH(A140))</f>
      </c>
      <c r="J140" s="13">
        <f>IF(A140="","",YEAR(A140))</f>
      </c>
      <c r="K140" s="12">
        <f>IF(A140="","",SUMIFS(Vendors!$D$2:$D$1000,Vendors!$A$2:$A$1000,B140))</f>
      </c>
      <c r="L140" s="12">
        <f>IF(A140="","",SUMIFS(Vendors!$E$2:$E$1000,Vendors!$A$2:$A$1000,B140))</f>
      </c>
      <c r="M140" s="12">
        <f>IF(A140="","",K140-L140)</f>
      </c>
    </row>
    <row r="141" spans="1:13" x14ac:dyDescent="0.25">
      <c r="A141" s="10"/>
      <c r="B141" s="9"/>
      <c r="C141" s="9"/>
      <c r="D141" s="9"/>
      <c r="E141" s="11"/>
      <c r="F141" s="11"/>
      <c r="G141" s="12">
        <f>IF(A141="","",N(E141)-N(F141))</f>
      </c>
      <c r="H141" s="13">
        <f>IF(A141="","",IF(G141&lt;=0,"PAID",IF(A141&lt;Settings!$C$4,"OVERDUE","UPCOMING")))</f>
      </c>
      <c r="I141" s="13">
        <f>IF(A141="","",MONTH(A141))</f>
      </c>
      <c r="J141" s="13">
        <f>IF(A141="","",YEAR(A141))</f>
      </c>
      <c r="K141" s="12">
        <f>IF(A141="","",SUMIFS(Vendors!$D$2:$D$1000,Vendors!$A$2:$A$1000,B141))</f>
      </c>
      <c r="L141" s="12">
        <f>IF(A141="","",SUMIFS(Vendors!$E$2:$E$1000,Vendors!$A$2:$A$1000,B141))</f>
      </c>
      <c r="M141" s="12">
        <f>IF(A141="","",K141-L141)</f>
      </c>
    </row>
    <row r="142" spans="1:13" x14ac:dyDescent="0.25">
      <c r="A142" s="10"/>
      <c r="B142" s="9"/>
      <c r="C142" s="9"/>
      <c r="D142" s="9"/>
      <c r="E142" s="11"/>
      <c r="F142" s="11"/>
      <c r="G142" s="12">
        <f>IF(A142="","",N(E142)-N(F142))</f>
      </c>
      <c r="H142" s="13">
        <f>IF(A142="","",IF(G142&lt;=0,"PAID",IF(A142&lt;Settings!$C$4,"OVERDUE","UPCOMING")))</f>
      </c>
      <c r="I142" s="13">
        <f>IF(A142="","",MONTH(A142))</f>
      </c>
      <c r="J142" s="13">
        <f>IF(A142="","",YEAR(A142))</f>
      </c>
      <c r="K142" s="12">
        <f>IF(A142="","",SUMIFS(Vendors!$D$2:$D$1000,Vendors!$A$2:$A$1000,B142))</f>
      </c>
      <c r="L142" s="12">
        <f>IF(A142="","",SUMIFS(Vendors!$E$2:$E$1000,Vendors!$A$2:$A$1000,B142))</f>
      </c>
      <c r="M142" s="12">
        <f>IF(A142="","",K142-L142)</f>
      </c>
    </row>
    <row r="143" spans="1:13" x14ac:dyDescent="0.25">
      <c r="A143" s="10"/>
      <c r="B143" s="9"/>
      <c r="C143" s="9"/>
      <c r="D143" s="9"/>
      <c r="E143" s="11"/>
      <c r="F143" s="11"/>
      <c r="G143" s="12">
        <f>IF(A143="","",N(E143)-N(F143))</f>
      </c>
      <c r="H143" s="13">
        <f>IF(A143="","",IF(G143&lt;=0,"PAID",IF(A143&lt;Settings!$C$4,"OVERDUE","UPCOMING")))</f>
      </c>
      <c r="I143" s="13">
        <f>IF(A143="","",MONTH(A143))</f>
      </c>
      <c r="J143" s="13">
        <f>IF(A143="","",YEAR(A143))</f>
      </c>
      <c r="K143" s="12">
        <f>IF(A143="","",SUMIFS(Vendors!$D$2:$D$1000,Vendors!$A$2:$A$1000,B143))</f>
      </c>
      <c r="L143" s="12">
        <f>IF(A143="","",SUMIFS(Vendors!$E$2:$E$1000,Vendors!$A$2:$A$1000,B143))</f>
      </c>
      <c r="M143" s="12">
        <f>IF(A143="","",K143-L143)</f>
      </c>
    </row>
    <row r="144" spans="1:13" x14ac:dyDescent="0.25">
      <c r="A144" s="10"/>
      <c r="B144" s="9"/>
      <c r="C144" s="9"/>
      <c r="D144" s="9"/>
      <c r="E144" s="11"/>
      <c r="F144" s="11"/>
      <c r="G144" s="12">
        <f>IF(A144="","",N(E144)-N(F144))</f>
      </c>
      <c r="H144" s="13">
        <f>IF(A144="","",IF(G144&lt;=0,"PAID",IF(A144&lt;Settings!$C$4,"OVERDUE","UPCOMING")))</f>
      </c>
      <c r="I144" s="13">
        <f>IF(A144="","",MONTH(A144))</f>
      </c>
      <c r="J144" s="13">
        <f>IF(A144="","",YEAR(A144))</f>
      </c>
      <c r="K144" s="12">
        <f>IF(A144="","",SUMIFS(Vendors!$D$2:$D$1000,Vendors!$A$2:$A$1000,B144))</f>
      </c>
      <c r="L144" s="12">
        <f>IF(A144="","",SUMIFS(Vendors!$E$2:$E$1000,Vendors!$A$2:$A$1000,B144))</f>
      </c>
      <c r="M144" s="12">
        <f>IF(A144="","",K144-L144)</f>
      </c>
    </row>
    <row r="145" spans="1:13" x14ac:dyDescent="0.25">
      <c r="A145" s="10"/>
      <c r="B145" s="9"/>
      <c r="C145" s="9"/>
      <c r="D145" s="9"/>
      <c r="E145" s="11"/>
      <c r="F145" s="11"/>
      <c r="G145" s="12">
        <f>IF(A145="","",N(E145)-N(F145))</f>
      </c>
      <c r="H145" s="13">
        <f>IF(A145="","",IF(G145&lt;=0,"PAID",IF(A145&lt;Settings!$C$4,"OVERDUE","UPCOMING")))</f>
      </c>
      <c r="I145" s="13">
        <f>IF(A145="","",MONTH(A145))</f>
      </c>
      <c r="J145" s="13">
        <f>IF(A145="","",YEAR(A145))</f>
      </c>
      <c r="K145" s="12">
        <f>IF(A145="","",SUMIFS(Vendors!$D$2:$D$1000,Vendors!$A$2:$A$1000,B145))</f>
      </c>
      <c r="L145" s="12">
        <f>IF(A145="","",SUMIFS(Vendors!$E$2:$E$1000,Vendors!$A$2:$A$1000,B145))</f>
      </c>
      <c r="M145" s="12">
        <f>IF(A145="","",K145-L145)</f>
      </c>
    </row>
    <row r="146" spans="1:13" x14ac:dyDescent="0.25">
      <c r="A146" s="10"/>
      <c r="B146" s="9"/>
      <c r="C146" s="9"/>
      <c r="D146" s="9"/>
      <c r="E146" s="11"/>
      <c r="F146" s="11"/>
      <c r="G146" s="12">
        <f>IF(A146="","",N(E146)-N(F146))</f>
      </c>
      <c r="H146" s="13">
        <f>IF(A146="","",IF(G146&lt;=0,"PAID",IF(A146&lt;Settings!$C$4,"OVERDUE","UPCOMING")))</f>
      </c>
      <c r="I146" s="13">
        <f>IF(A146="","",MONTH(A146))</f>
      </c>
      <c r="J146" s="13">
        <f>IF(A146="","",YEAR(A146))</f>
      </c>
      <c r="K146" s="12">
        <f>IF(A146="","",SUMIFS(Vendors!$D$2:$D$1000,Vendors!$A$2:$A$1000,B146))</f>
      </c>
      <c r="L146" s="12">
        <f>IF(A146="","",SUMIFS(Vendors!$E$2:$E$1000,Vendors!$A$2:$A$1000,B146))</f>
      </c>
      <c r="M146" s="12">
        <f>IF(A146="","",K146-L146)</f>
      </c>
    </row>
    <row r="147" spans="1:13" x14ac:dyDescent="0.25">
      <c r="A147" s="10"/>
      <c r="B147" s="9"/>
      <c r="C147" s="9"/>
      <c r="D147" s="9"/>
      <c r="E147" s="11"/>
      <c r="F147" s="11"/>
      <c r="G147" s="12">
        <f>IF(A147="","",N(E147)-N(F147))</f>
      </c>
      <c r="H147" s="13">
        <f>IF(A147="","",IF(G147&lt;=0,"PAID",IF(A147&lt;Settings!$C$4,"OVERDUE","UPCOMING")))</f>
      </c>
      <c r="I147" s="13">
        <f>IF(A147="","",MONTH(A147))</f>
      </c>
      <c r="J147" s="13">
        <f>IF(A147="","",YEAR(A147))</f>
      </c>
      <c r="K147" s="12">
        <f>IF(A147="","",SUMIFS(Vendors!$D$2:$D$1000,Vendors!$A$2:$A$1000,B147))</f>
      </c>
      <c r="L147" s="12">
        <f>IF(A147="","",SUMIFS(Vendors!$E$2:$E$1000,Vendors!$A$2:$A$1000,B147))</f>
      </c>
      <c r="M147" s="12">
        <f>IF(A147="","",K147-L147)</f>
      </c>
    </row>
    <row r="148" spans="1:13" x14ac:dyDescent="0.25">
      <c r="A148" s="10"/>
      <c r="B148" s="9"/>
      <c r="C148" s="9"/>
      <c r="D148" s="9"/>
      <c r="E148" s="11"/>
      <c r="F148" s="11"/>
      <c r="G148" s="12">
        <f>IF(A148="","",N(E148)-N(F148))</f>
      </c>
      <c r="H148" s="13">
        <f>IF(A148="","",IF(G148&lt;=0,"PAID",IF(A148&lt;Settings!$C$4,"OVERDUE","UPCOMING")))</f>
      </c>
      <c r="I148" s="13">
        <f>IF(A148="","",MONTH(A148))</f>
      </c>
      <c r="J148" s="13">
        <f>IF(A148="","",YEAR(A148))</f>
      </c>
      <c r="K148" s="12">
        <f>IF(A148="","",SUMIFS(Vendors!$D$2:$D$1000,Vendors!$A$2:$A$1000,B148))</f>
      </c>
      <c r="L148" s="12">
        <f>IF(A148="","",SUMIFS(Vendors!$E$2:$E$1000,Vendors!$A$2:$A$1000,B148))</f>
      </c>
      <c r="M148" s="12">
        <f>IF(A148="","",K148-L148)</f>
      </c>
    </row>
    <row r="149" spans="1:13" x14ac:dyDescent="0.25">
      <c r="A149" s="10"/>
      <c r="B149" s="9"/>
      <c r="C149" s="9"/>
      <c r="D149" s="9"/>
      <c r="E149" s="11"/>
      <c r="F149" s="11"/>
      <c r="G149" s="12">
        <f>IF(A149="","",N(E149)-N(F149))</f>
      </c>
      <c r="H149" s="13">
        <f>IF(A149="","",IF(G149&lt;=0,"PAID",IF(A149&lt;Settings!$C$4,"OVERDUE","UPCOMING")))</f>
      </c>
      <c r="I149" s="13">
        <f>IF(A149="","",MONTH(A149))</f>
      </c>
      <c r="J149" s="13">
        <f>IF(A149="","",YEAR(A149))</f>
      </c>
      <c r="K149" s="12">
        <f>IF(A149="","",SUMIFS(Vendors!$D$2:$D$1000,Vendors!$A$2:$A$1000,B149))</f>
      </c>
      <c r="L149" s="12">
        <f>IF(A149="","",SUMIFS(Vendors!$E$2:$E$1000,Vendors!$A$2:$A$1000,B149))</f>
      </c>
      <c r="M149" s="12">
        <f>IF(A149="","",K149-L149)</f>
      </c>
    </row>
    <row r="150" spans="1:13" x14ac:dyDescent="0.25">
      <c r="A150" s="10"/>
      <c r="B150" s="9"/>
      <c r="C150" s="9"/>
      <c r="D150" s="9"/>
      <c r="E150" s="11"/>
      <c r="F150" s="11"/>
      <c r="G150" s="12">
        <f>IF(A150="","",N(E150)-N(F150))</f>
      </c>
      <c r="H150" s="13">
        <f>IF(A150="","",IF(G150&lt;=0,"PAID",IF(A150&lt;Settings!$C$4,"OVERDUE","UPCOMING")))</f>
      </c>
      <c r="I150" s="13">
        <f>IF(A150="","",MONTH(A150))</f>
      </c>
      <c r="J150" s="13">
        <f>IF(A150="","",YEAR(A150))</f>
      </c>
      <c r="K150" s="12">
        <f>IF(A150="","",SUMIFS(Vendors!$D$2:$D$1000,Vendors!$A$2:$A$1000,B150))</f>
      </c>
      <c r="L150" s="12">
        <f>IF(A150="","",SUMIFS(Vendors!$E$2:$E$1000,Vendors!$A$2:$A$1000,B150))</f>
      </c>
      <c r="M150" s="12">
        <f>IF(A150="","",K150-L150)</f>
      </c>
    </row>
    <row r="151" spans="1:13" x14ac:dyDescent="0.25">
      <c r="A151" s="10"/>
      <c r="B151" s="9"/>
      <c r="C151" s="9"/>
      <c r="D151" s="9"/>
      <c r="E151" s="11"/>
      <c r="F151" s="11"/>
      <c r="G151" s="12">
        <f>IF(A151="","",N(E151)-N(F151))</f>
      </c>
      <c r="H151" s="13">
        <f>IF(A151="","",IF(G151&lt;=0,"PAID",IF(A151&lt;Settings!$C$4,"OVERDUE","UPCOMING")))</f>
      </c>
      <c r="I151" s="13">
        <f>IF(A151="","",MONTH(A151))</f>
      </c>
      <c r="J151" s="13">
        <f>IF(A151="","",YEAR(A151))</f>
      </c>
      <c r="K151" s="12">
        <f>IF(A151="","",SUMIFS(Vendors!$D$2:$D$1000,Vendors!$A$2:$A$1000,B151))</f>
      </c>
      <c r="L151" s="12">
        <f>IF(A151="","",SUMIFS(Vendors!$E$2:$E$1000,Vendors!$A$2:$A$1000,B151))</f>
      </c>
      <c r="M151" s="12">
        <f>IF(A151="","",K151-L151)</f>
      </c>
    </row>
    <row r="152" spans="1:13" x14ac:dyDescent="0.25">
      <c r="A152" s="10"/>
      <c r="B152" s="9"/>
      <c r="C152" s="9"/>
      <c r="D152" s="9"/>
      <c r="E152" s="11"/>
      <c r="F152" s="11"/>
      <c r="G152" s="12">
        <f>IF(A152="","",N(E152)-N(F152))</f>
      </c>
      <c r="H152" s="13">
        <f>IF(A152="","",IF(G152&lt;=0,"PAID",IF(A152&lt;Settings!$C$4,"OVERDUE","UPCOMING")))</f>
      </c>
      <c r="I152" s="13">
        <f>IF(A152="","",MONTH(A152))</f>
      </c>
      <c r="J152" s="13">
        <f>IF(A152="","",YEAR(A152))</f>
      </c>
      <c r="K152" s="12">
        <f>IF(A152="","",SUMIFS(Vendors!$D$2:$D$1000,Vendors!$A$2:$A$1000,B152))</f>
      </c>
      <c r="L152" s="12">
        <f>IF(A152="","",SUMIFS(Vendors!$E$2:$E$1000,Vendors!$A$2:$A$1000,B152))</f>
      </c>
      <c r="M152" s="12">
        <f>IF(A152="","",K152-L152)</f>
      </c>
    </row>
    <row r="153" spans="1:13" x14ac:dyDescent="0.25">
      <c r="A153" s="10"/>
      <c r="B153" s="9"/>
      <c r="C153" s="9"/>
      <c r="D153" s="9"/>
      <c r="E153" s="11"/>
      <c r="F153" s="11"/>
      <c r="G153" s="12">
        <f>IF(A153="","",N(E153)-N(F153))</f>
      </c>
      <c r="H153" s="13">
        <f>IF(A153="","",IF(G153&lt;=0,"PAID",IF(A153&lt;Settings!$C$4,"OVERDUE","UPCOMING")))</f>
      </c>
      <c r="I153" s="13">
        <f>IF(A153="","",MONTH(A153))</f>
      </c>
      <c r="J153" s="13">
        <f>IF(A153="","",YEAR(A153))</f>
      </c>
      <c r="K153" s="12">
        <f>IF(A153="","",SUMIFS(Vendors!$D$2:$D$1000,Vendors!$A$2:$A$1000,B153))</f>
      </c>
      <c r="L153" s="12">
        <f>IF(A153="","",SUMIFS(Vendors!$E$2:$E$1000,Vendors!$A$2:$A$1000,B153))</f>
      </c>
      <c r="M153" s="12">
        <f>IF(A153="","",K153-L153)</f>
      </c>
    </row>
    <row r="154" spans="1:13" x14ac:dyDescent="0.25">
      <c r="A154" s="10"/>
      <c r="B154" s="9"/>
      <c r="C154" s="9"/>
      <c r="D154" s="9"/>
      <c r="E154" s="11"/>
      <c r="F154" s="11"/>
      <c r="G154" s="12">
        <f>IF(A154="","",N(E154)-N(F154))</f>
      </c>
      <c r="H154" s="13">
        <f>IF(A154="","",IF(G154&lt;=0,"PAID",IF(A154&lt;Settings!$C$4,"OVERDUE","UPCOMING")))</f>
      </c>
      <c r="I154" s="13">
        <f>IF(A154="","",MONTH(A154))</f>
      </c>
      <c r="J154" s="13">
        <f>IF(A154="","",YEAR(A154))</f>
      </c>
      <c r="K154" s="12">
        <f>IF(A154="","",SUMIFS(Vendors!$D$2:$D$1000,Vendors!$A$2:$A$1000,B154))</f>
      </c>
      <c r="L154" s="12">
        <f>IF(A154="","",SUMIFS(Vendors!$E$2:$E$1000,Vendors!$A$2:$A$1000,B154))</f>
      </c>
      <c r="M154" s="12">
        <f>IF(A154="","",K154-L154)</f>
      </c>
    </row>
    <row r="155" spans="1:13" x14ac:dyDescent="0.25">
      <c r="A155" s="10"/>
      <c r="B155" s="9"/>
      <c r="C155" s="9"/>
      <c r="D155" s="9"/>
      <c r="E155" s="11"/>
      <c r="F155" s="11"/>
      <c r="G155" s="12">
        <f>IF(A155="","",N(E155)-N(F155))</f>
      </c>
      <c r="H155" s="13">
        <f>IF(A155="","",IF(G155&lt;=0,"PAID",IF(A155&lt;Settings!$C$4,"OVERDUE","UPCOMING")))</f>
      </c>
      <c r="I155" s="13">
        <f>IF(A155="","",MONTH(A155))</f>
      </c>
      <c r="J155" s="13">
        <f>IF(A155="","",YEAR(A155))</f>
      </c>
      <c r="K155" s="12">
        <f>IF(A155="","",SUMIFS(Vendors!$D$2:$D$1000,Vendors!$A$2:$A$1000,B155))</f>
      </c>
      <c r="L155" s="12">
        <f>IF(A155="","",SUMIFS(Vendors!$E$2:$E$1000,Vendors!$A$2:$A$1000,B155))</f>
      </c>
      <c r="M155" s="12">
        <f>IF(A155="","",K155-L155)</f>
      </c>
    </row>
    <row r="156" spans="1:13" x14ac:dyDescent="0.25">
      <c r="A156" s="10"/>
      <c r="B156" s="9"/>
      <c r="C156" s="9"/>
      <c r="D156" s="9"/>
      <c r="E156" s="11"/>
      <c r="F156" s="11"/>
      <c r="G156" s="12">
        <f>IF(A156="","",N(E156)-N(F156))</f>
      </c>
      <c r="H156" s="13">
        <f>IF(A156="","",IF(G156&lt;=0,"PAID",IF(A156&lt;Settings!$C$4,"OVERDUE","UPCOMING")))</f>
      </c>
      <c r="I156" s="13">
        <f>IF(A156="","",MONTH(A156))</f>
      </c>
      <c r="J156" s="13">
        <f>IF(A156="","",YEAR(A156))</f>
      </c>
      <c r="K156" s="12">
        <f>IF(A156="","",SUMIFS(Vendors!$D$2:$D$1000,Vendors!$A$2:$A$1000,B156))</f>
      </c>
      <c r="L156" s="12">
        <f>IF(A156="","",SUMIFS(Vendors!$E$2:$E$1000,Vendors!$A$2:$A$1000,B156))</f>
      </c>
      <c r="M156" s="12">
        <f>IF(A156="","",K156-L156)</f>
      </c>
    </row>
    <row r="157" spans="1:13" x14ac:dyDescent="0.25">
      <c r="A157" s="10"/>
      <c r="B157" s="9"/>
      <c r="C157" s="9"/>
      <c r="D157" s="9"/>
      <c r="E157" s="11"/>
      <c r="F157" s="11"/>
      <c r="G157" s="12">
        <f>IF(A157="","",N(E157)-N(F157))</f>
      </c>
      <c r="H157" s="13">
        <f>IF(A157="","",IF(G157&lt;=0,"PAID",IF(A157&lt;Settings!$C$4,"OVERDUE","UPCOMING")))</f>
      </c>
      <c r="I157" s="13">
        <f>IF(A157="","",MONTH(A157))</f>
      </c>
      <c r="J157" s="13">
        <f>IF(A157="","",YEAR(A157))</f>
      </c>
      <c r="K157" s="12">
        <f>IF(A157="","",SUMIFS(Vendors!$D$2:$D$1000,Vendors!$A$2:$A$1000,B157))</f>
      </c>
      <c r="L157" s="12">
        <f>IF(A157="","",SUMIFS(Vendors!$E$2:$E$1000,Vendors!$A$2:$A$1000,B157))</f>
      </c>
      <c r="M157" s="12">
        <f>IF(A157="","",K157-L157)</f>
      </c>
    </row>
    <row r="158" spans="1:13" x14ac:dyDescent="0.25">
      <c r="A158" s="10"/>
      <c r="B158" s="9"/>
      <c r="C158" s="9"/>
      <c r="D158" s="9"/>
      <c r="E158" s="11"/>
      <c r="F158" s="11"/>
      <c r="G158" s="12">
        <f>IF(A158="","",N(E158)-N(F158))</f>
      </c>
      <c r="H158" s="13">
        <f>IF(A158="","",IF(G158&lt;=0,"PAID",IF(A158&lt;Settings!$C$4,"OVERDUE","UPCOMING")))</f>
      </c>
      <c r="I158" s="13">
        <f>IF(A158="","",MONTH(A158))</f>
      </c>
      <c r="J158" s="13">
        <f>IF(A158="","",YEAR(A158))</f>
      </c>
      <c r="K158" s="12">
        <f>IF(A158="","",SUMIFS(Vendors!$D$2:$D$1000,Vendors!$A$2:$A$1000,B158))</f>
      </c>
      <c r="L158" s="12">
        <f>IF(A158="","",SUMIFS(Vendors!$E$2:$E$1000,Vendors!$A$2:$A$1000,B158))</f>
      </c>
      <c r="M158" s="12">
        <f>IF(A158="","",K158-L158)</f>
      </c>
    </row>
    <row r="159" spans="1:13" x14ac:dyDescent="0.25">
      <c r="A159" s="10"/>
      <c r="B159" s="9"/>
      <c r="C159" s="9"/>
      <c r="D159" s="9"/>
      <c r="E159" s="11"/>
      <c r="F159" s="11"/>
      <c r="G159" s="12">
        <f>IF(A159="","",N(E159)-N(F159))</f>
      </c>
      <c r="H159" s="13">
        <f>IF(A159="","",IF(G159&lt;=0,"PAID",IF(A159&lt;Settings!$C$4,"OVERDUE","UPCOMING")))</f>
      </c>
      <c r="I159" s="13">
        <f>IF(A159="","",MONTH(A159))</f>
      </c>
      <c r="J159" s="13">
        <f>IF(A159="","",YEAR(A159))</f>
      </c>
      <c r="K159" s="12">
        <f>IF(A159="","",SUMIFS(Vendors!$D$2:$D$1000,Vendors!$A$2:$A$1000,B159))</f>
      </c>
      <c r="L159" s="12">
        <f>IF(A159="","",SUMIFS(Vendors!$E$2:$E$1000,Vendors!$A$2:$A$1000,B159))</f>
      </c>
      <c r="M159" s="12">
        <f>IF(A159="","",K159-L159)</f>
      </c>
    </row>
    <row r="160" spans="1:13" x14ac:dyDescent="0.25">
      <c r="A160" s="10"/>
      <c r="B160" s="9"/>
      <c r="C160" s="9"/>
      <c r="D160" s="9"/>
      <c r="E160" s="11"/>
      <c r="F160" s="11"/>
      <c r="G160" s="12">
        <f>IF(A160="","",N(E160)-N(F160))</f>
      </c>
      <c r="H160" s="13">
        <f>IF(A160="","",IF(G160&lt;=0,"PAID",IF(A160&lt;Settings!$C$4,"OVERDUE","UPCOMING")))</f>
      </c>
      <c r="I160" s="13">
        <f>IF(A160="","",MONTH(A160))</f>
      </c>
      <c r="J160" s="13">
        <f>IF(A160="","",YEAR(A160))</f>
      </c>
      <c r="K160" s="12">
        <f>IF(A160="","",SUMIFS(Vendors!$D$2:$D$1000,Vendors!$A$2:$A$1000,B160))</f>
      </c>
      <c r="L160" s="12">
        <f>IF(A160="","",SUMIFS(Vendors!$E$2:$E$1000,Vendors!$A$2:$A$1000,B160))</f>
      </c>
      <c r="M160" s="12">
        <f>IF(A160="","",K160-L160)</f>
      </c>
    </row>
    <row r="161" spans="1:13" x14ac:dyDescent="0.25">
      <c r="A161" s="10"/>
      <c r="B161" s="9"/>
      <c r="C161" s="9"/>
      <c r="D161" s="9"/>
      <c r="E161" s="11"/>
      <c r="F161" s="11"/>
      <c r="G161" s="12">
        <f>IF(A161="","",N(E161)-N(F161))</f>
      </c>
      <c r="H161" s="13">
        <f>IF(A161="","",IF(G161&lt;=0,"PAID",IF(A161&lt;Settings!$C$4,"OVERDUE","UPCOMING")))</f>
      </c>
      <c r="I161" s="13">
        <f>IF(A161="","",MONTH(A161))</f>
      </c>
      <c r="J161" s="13">
        <f>IF(A161="","",YEAR(A161))</f>
      </c>
      <c r="K161" s="12">
        <f>IF(A161="","",SUMIFS(Vendors!$D$2:$D$1000,Vendors!$A$2:$A$1000,B161))</f>
      </c>
      <c r="L161" s="12">
        <f>IF(A161="","",SUMIFS(Vendors!$E$2:$E$1000,Vendors!$A$2:$A$1000,B161))</f>
      </c>
      <c r="M161" s="12">
        <f>IF(A161="","",K161-L161)</f>
      </c>
    </row>
    <row r="162" spans="1:13" x14ac:dyDescent="0.25">
      <c r="A162" s="10"/>
      <c r="B162" s="9"/>
      <c r="C162" s="9"/>
      <c r="D162" s="9"/>
      <c r="E162" s="11"/>
      <c r="F162" s="11"/>
      <c r="G162" s="12">
        <f>IF(A162="","",N(E162)-N(F162))</f>
      </c>
      <c r="H162" s="13">
        <f>IF(A162="","",IF(G162&lt;=0,"PAID",IF(A162&lt;Settings!$C$4,"OVERDUE","UPCOMING")))</f>
      </c>
      <c r="I162" s="13">
        <f>IF(A162="","",MONTH(A162))</f>
      </c>
      <c r="J162" s="13">
        <f>IF(A162="","",YEAR(A162))</f>
      </c>
      <c r="K162" s="12">
        <f>IF(A162="","",SUMIFS(Vendors!$D$2:$D$1000,Vendors!$A$2:$A$1000,B162))</f>
      </c>
      <c r="L162" s="12">
        <f>IF(A162="","",SUMIFS(Vendors!$E$2:$E$1000,Vendors!$A$2:$A$1000,B162))</f>
      </c>
      <c r="M162" s="12">
        <f>IF(A162="","",K162-L162)</f>
      </c>
    </row>
    <row r="163" spans="1:13" x14ac:dyDescent="0.25">
      <c r="A163" s="10"/>
      <c r="B163" s="9"/>
      <c r="C163" s="9"/>
      <c r="D163" s="9"/>
      <c r="E163" s="11"/>
      <c r="F163" s="11"/>
      <c r="G163" s="12">
        <f>IF(A163="","",N(E163)-N(F163))</f>
      </c>
      <c r="H163" s="13">
        <f>IF(A163="","",IF(G163&lt;=0,"PAID",IF(A163&lt;Settings!$C$4,"OVERDUE","UPCOMING")))</f>
      </c>
      <c r="I163" s="13">
        <f>IF(A163="","",MONTH(A163))</f>
      </c>
      <c r="J163" s="13">
        <f>IF(A163="","",YEAR(A163))</f>
      </c>
      <c r="K163" s="12">
        <f>IF(A163="","",SUMIFS(Vendors!$D$2:$D$1000,Vendors!$A$2:$A$1000,B163))</f>
      </c>
      <c r="L163" s="12">
        <f>IF(A163="","",SUMIFS(Vendors!$E$2:$E$1000,Vendors!$A$2:$A$1000,B163))</f>
      </c>
      <c r="M163" s="12">
        <f>IF(A163="","",K163-L163)</f>
      </c>
    </row>
    <row r="164" spans="1:13" x14ac:dyDescent="0.25">
      <c r="A164" s="10"/>
      <c r="B164" s="9"/>
      <c r="C164" s="9"/>
      <c r="D164" s="9"/>
      <c r="E164" s="11"/>
      <c r="F164" s="11"/>
      <c r="G164" s="12">
        <f>IF(A164="","",N(E164)-N(F164))</f>
      </c>
      <c r="H164" s="13">
        <f>IF(A164="","",IF(G164&lt;=0,"PAID",IF(A164&lt;Settings!$C$4,"OVERDUE","UPCOMING")))</f>
      </c>
      <c r="I164" s="13">
        <f>IF(A164="","",MONTH(A164))</f>
      </c>
      <c r="J164" s="13">
        <f>IF(A164="","",YEAR(A164))</f>
      </c>
      <c r="K164" s="12">
        <f>IF(A164="","",SUMIFS(Vendors!$D$2:$D$1000,Vendors!$A$2:$A$1000,B164))</f>
      </c>
      <c r="L164" s="12">
        <f>IF(A164="","",SUMIFS(Vendors!$E$2:$E$1000,Vendors!$A$2:$A$1000,B164))</f>
      </c>
      <c r="M164" s="12">
        <f>IF(A164="","",K164-L164)</f>
      </c>
    </row>
    <row r="165" spans="1:13" x14ac:dyDescent="0.25">
      <c r="A165" s="10"/>
      <c r="B165" s="9"/>
      <c r="C165" s="9"/>
      <c r="D165" s="9"/>
      <c r="E165" s="11"/>
      <c r="F165" s="11"/>
      <c r="G165" s="12">
        <f>IF(A165="","",N(E165)-N(F165))</f>
      </c>
      <c r="H165" s="13">
        <f>IF(A165="","",IF(G165&lt;=0,"PAID",IF(A165&lt;Settings!$C$4,"OVERDUE","UPCOMING")))</f>
      </c>
      <c r="I165" s="13">
        <f>IF(A165="","",MONTH(A165))</f>
      </c>
      <c r="J165" s="13">
        <f>IF(A165="","",YEAR(A165))</f>
      </c>
      <c r="K165" s="12">
        <f>IF(A165="","",SUMIFS(Vendors!$D$2:$D$1000,Vendors!$A$2:$A$1000,B165))</f>
      </c>
      <c r="L165" s="12">
        <f>IF(A165="","",SUMIFS(Vendors!$E$2:$E$1000,Vendors!$A$2:$A$1000,B165))</f>
      </c>
      <c r="M165" s="12">
        <f>IF(A165="","",K165-L165)</f>
      </c>
    </row>
    <row r="166" spans="1:13" x14ac:dyDescent="0.25">
      <c r="A166" s="10"/>
      <c r="B166" s="9"/>
      <c r="C166" s="9"/>
      <c r="D166" s="9"/>
      <c r="E166" s="11"/>
      <c r="F166" s="11"/>
      <c r="G166" s="12">
        <f>IF(A166="","",N(E166)-N(F166))</f>
      </c>
      <c r="H166" s="13">
        <f>IF(A166="","",IF(G166&lt;=0,"PAID",IF(A166&lt;Settings!$C$4,"OVERDUE","UPCOMING")))</f>
      </c>
      <c r="I166" s="13">
        <f>IF(A166="","",MONTH(A166))</f>
      </c>
      <c r="J166" s="13">
        <f>IF(A166="","",YEAR(A166))</f>
      </c>
      <c r="K166" s="12">
        <f>IF(A166="","",SUMIFS(Vendors!$D$2:$D$1000,Vendors!$A$2:$A$1000,B166))</f>
      </c>
      <c r="L166" s="12">
        <f>IF(A166="","",SUMIFS(Vendors!$E$2:$E$1000,Vendors!$A$2:$A$1000,B166))</f>
      </c>
      <c r="M166" s="12">
        <f>IF(A166="","",K166-L166)</f>
      </c>
    </row>
    <row r="167" spans="1:13" x14ac:dyDescent="0.25">
      <c r="A167" s="10"/>
      <c r="B167" s="9"/>
      <c r="C167" s="9"/>
      <c r="D167" s="9"/>
      <c r="E167" s="11"/>
      <c r="F167" s="11"/>
      <c r="G167" s="12">
        <f>IF(A167="","",N(E167)-N(F167))</f>
      </c>
      <c r="H167" s="13">
        <f>IF(A167="","",IF(G167&lt;=0,"PAID",IF(A167&lt;Settings!$C$4,"OVERDUE","UPCOMING")))</f>
      </c>
      <c r="I167" s="13">
        <f>IF(A167="","",MONTH(A167))</f>
      </c>
      <c r="J167" s="13">
        <f>IF(A167="","",YEAR(A167))</f>
      </c>
      <c r="K167" s="12">
        <f>IF(A167="","",SUMIFS(Vendors!$D$2:$D$1000,Vendors!$A$2:$A$1000,B167))</f>
      </c>
      <c r="L167" s="12">
        <f>IF(A167="","",SUMIFS(Vendors!$E$2:$E$1000,Vendors!$A$2:$A$1000,B167))</f>
      </c>
      <c r="M167" s="12">
        <f>IF(A167="","",K167-L167)</f>
      </c>
    </row>
    <row r="168" spans="1:13" x14ac:dyDescent="0.25">
      <c r="A168" s="10"/>
      <c r="B168" s="9"/>
      <c r="C168" s="9"/>
      <c r="D168" s="9"/>
      <c r="E168" s="11"/>
      <c r="F168" s="11"/>
      <c r="G168" s="12">
        <f>IF(A168="","",N(E168)-N(F168))</f>
      </c>
      <c r="H168" s="13">
        <f>IF(A168="","",IF(G168&lt;=0,"PAID",IF(A168&lt;Settings!$C$4,"OVERDUE","UPCOMING")))</f>
      </c>
      <c r="I168" s="13">
        <f>IF(A168="","",MONTH(A168))</f>
      </c>
      <c r="J168" s="13">
        <f>IF(A168="","",YEAR(A168))</f>
      </c>
      <c r="K168" s="12">
        <f>IF(A168="","",SUMIFS(Vendors!$D$2:$D$1000,Vendors!$A$2:$A$1000,B168))</f>
      </c>
      <c r="L168" s="12">
        <f>IF(A168="","",SUMIFS(Vendors!$E$2:$E$1000,Vendors!$A$2:$A$1000,B168))</f>
      </c>
      <c r="M168" s="12">
        <f>IF(A168="","",K168-L168)</f>
      </c>
    </row>
    <row r="169" spans="1:13" x14ac:dyDescent="0.25">
      <c r="A169" s="10"/>
      <c r="B169" s="9"/>
      <c r="C169" s="9"/>
      <c r="D169" s="9"/>
      <c r="E169" s="11"/>
      <c r="F169" s="11"/>
      <c r="G169" s="12">
        <f>IF(A169="","",N(E169)-N(F169))</f>
      </c>
      <c r="H169" s="13">
        <f>IF(A169="","",IF(G169&lt;=0,"PAID",IF(A169&lt;Settings!$C$4,"OVERDUE","UPCOMING")))</f>
      </c>
      <c r="I169" s="13">
        <f>IF(A169="","",MONTH(A169))</f>
      </c>
      <c r="J169" s="13">
        <f>IF(A169="","",YEAR(A169))</f>
      </c>
      <c r="K169" s="12">
        <f>IF(A169="","",SUMIFS(Vendors!$D$2:$D$1000,Vendors!$A$2:$A$1000,B169))</f>
      </c>
      <c r="L169" s="12">
        <f>IF(A169="","",SUMIFS(Vendors!$E$2:$E$1000,Vendors!$A$2:$A$1000,B169))</f>
      </c>
      <c r="M169" s="12">
        <f>IF(A169="","",K169-L169)</f>
      </c>
    </row>
    <row r="170" spans="1:13" x14ac:dyDescent="0.25">
      <c r="A170" s="10"/>
      <c r="B170" s="9"/>
      <c r="C170" s="9"/>
      <c r="D170" s="9"/>
      <c r="E170" s="11"/>
      <c r="F170" s="11"/>
      <c r="G170" s="12">
        <f>IF(A170="","",N(E170)-N(F170))</f>
      </c>
      <c r="H170" s="13">
        <f>IF(A170="","",IF(G170&lt;=0,"PAID",IF(A170&lt;Settings!$C$4,"OVERDUE","UPCOMING")))</f>
      </c>
      <c r="I170" s="13">
        <f>IF(A170="","",MONTH(A170))</f>
      </c>
      <c r="J170" s="13">
        <f>IF(A170="","",YEAR(A170))</f>
      </c>
      <c r="K170" s="12">
        <f>IF(A170="","",SUMIFS(Vendors!$D$2:$D$1000,Vendors!$A$2:$A$1000,B170))</f>
      </c>
      <c r="L170" s="12">
        <f>IF(A170="","",SUMIFS(Vendors!$E$2:$E$1000,Vendors!$A$2:$A$1000,B170))</f>
      </c>
      <c r="M170" s="12">
        <f>IF(A170="","",K170-L170)</f>
      </c>
    </row>
    <row r="171" spans="1:13" x14ac:dyDescent="0.25">
      <c r="A171" s="10"/>
      <c r="B171" s="9"/>
      <c r="C171" s="9"/>
      <c r="D171" s="9"/>
      <c r="E171" s="11"/>
      <c r="F171" s="11"/>
      <c r="G171" s="12">
        <f>IF(A171="","",N(E171)-N(F171))</f>
      </c>
      <c r="H171" s="13">
        <f>IF(A171="","",IF(G171&lt;=0,"PAID",IF(A171&lt;Settings!$C$4,"OVERDUE","UPCOMING")))</f>
      </c>
      <c r="I171" s="13">
        <f>IF(A171="","",MONTH(A171))</f>
      </c>
      <c r="J171" s="13">
        <f>IF(A171="","",YEAR(A171))</f>
      </c>
      <c r="K171" s="12">
        <f>IF(A171="","",SUMIFS(Vendors!$D$2:$D$1000,Vendors!$A$2:$A$1000,B171))</f>
      </c>
      <c r="L171" s="12">
        <f>IF(A171="","",SUMIFS(Vendors!$E$2:$E$1000,Vendors!$A$2:$A$1000,B171))</f>
      </c>
      <c r="M171" s="12">
        <f>IF(A171="","",K171-L171)</f>
      </c>
    </row>
    <row r="172" spans="1:13" x14ac:dyDescent="0.25">
      <c r="A172" s="10"/>
      <c r="B172" s="9"/>
      <c r="C172" s="9"/>
      <c r="D172" s="9"/>
      <c r="E172" s="11"/>
      <c r="F172" s="11"/>
      <c r="G172" s="12">
        <f>IF(A172="","",N(E172)-N(F172))</f>
      </c>
      <c r="H172" s="13">
        <f>IF(A172="","",IF(G172&lt;=0,"PAID",IF(A172&lt;Settings!$C$4,"OVERDUE","UPCOMING")))</f>
      </c>
      <c r="I172" s="13">
        <f>IF(A172="","",MONTH(A172))</f>
      </c>
      <c r="J172" s="13">
        <f>IF(A172="","",YEAR(A172))</f>
      </c>
      <c r="K172" s="12">
        <f>IF(A172="","",SUMIFS(Vendors!$D$2:$D$1000,Vendors!$A$2:$A$1000,B172))</f>
      </c>
      <c r="L172" s="12">
        <f>IF(A172="","",SUMIFS(Vendors!$E$2:$E$1000,Vendors!$A$2:$A$1000,B172))</f>
      </c>
      <c r="M172" s="12">
        <f>IF(A172="","",K172-L172)</f>
      </c>
    </row>
    <row r="173" spans="1:13" x14ac:dyDescent="0.25">
      <c r="A173" s="10"/>
      <c r="B173" s="9"/>
      <c r="C173" s="9"/>
      <c r="D173" s="9"/>
      <c r="E173" s="11"/>
      <c r="F173" s="11"/>
      <c r="G173" s="12">
        <f>IF(A173="","",N(E173)-N(F173))</f>
      </c>
      <c r="H173" s="13">
        <f>IF(A173="","",IF(G173&lt;=0,"PAID",IF(A173&lt;Settings!$C$4,"OVERDUE","UPCOMING")))</f>
      </c>
      <c r="I173" s="13">
        <f>IF(A173="","",MONTH(A173))</f>
      </c>
      <c r="J173" s="13">
        <f>IF(A173="","",YEAR(A173))</f>
      </c>
      <c r="K173" s="12">
        <f>IF(A173="","",SUMIFS(Vendors!$D$2:$D$1000,Vendors!$A$2:$A$1000,B173))</f>
      </c>
      <c r="L173" s="12">
        <f>IF(A173="","",SUMIFS(Vendors!$E$2:$E$1000,Vendors!$A$2:$A$1000,B173))</f>
      </c>
      <c r="M173" s="12">
        <f>IF(A173="","",K173-L173)</f>
      </c>
    </row>
    <row r="174" spans="1:13" x14ac:dyDescent="0.25">
      <c r="A174" s="10"/>
      <c r="B174" s="9"/>
      <c r="C174" s="9"/>
      <c r="D174" s="9"/>
      <c r="E174" s="11"/>
      <c r="F174" s="11"/>
      <c r="G174" s="12">
        <f>IF(A174="","",N(E174)-N(F174))</f>
      </c>
      <c r="H174" s="13">
        <f>IF(A174="","",IF(G174&lt;=0,"PAID",IF(A174&lt;Settings!$C$4,"OVERDUE","UPCOMING")))</f>
      </c>
      <c r="I174" s="13">
        <f>IF(A174="","",MONTH(A174))</f>
      </c>
      <c r="J174" s="13">
        <f>IF(A174="","",YEAR(A174))</f>
      </c>
      <c r="K174" s="12">
        <f>IF(A174="","",SUMIFS(Vendors!$D$2:$D$1000,Vendors!$A$2:$A$1000,B174))</f>
      </c>
      <c r="L174" s="12">
        <f>IF(A174="","",SUMIFS(Vendors!$E$2:$E$1000,Vendors!$A$2:$A$1000,B174))</f>
      </c>
      <c r="M174" s="12">
        <f>IF(A174="","",K174-L174)</f>
      </c>
    </row>
    <row r="175" spans="1:13" x14ac:dyDescent="0.25">
      <c r="A175" s="10"/>
      <c r="B175" s="9"/>
      <c r="C175" s="9"/>
      <c r="D175" s="9"/>
      <c r="E175" s="11"/>
      <c r="F175" s="11"/>
      <c r="G175" s="12">
        <f>IF(A175="","",N(E175)-N(F175))</f>
      </c>
      <c r="H175" s="13">
        <f>IF(A175="","",IF(G175&lt;=0,"PAID",IF(A175&lt;Settings!$C$4,"OVERDUE","UPCOMING")))</f>
      </c>
      <c r="I175" s="13">
        <f>IF(A175="","",MONTH(A175))</f>
      </c>
      <c r="J175" s="13">
        <f>IF(A175="","",YEAR(A175))</f>
      </c>
      <c r="K175" s="12">
        <f>IF(A175="","",SUMIFS(Vendors!$D$2:$D$1000,Vendors!$A$2:$A$1000,B175))</f>
      </c>
      <c r="L175" s="12">
        <f>IF(A175="","",SUMIFS(Vendors!$E$2:$E$1000,Vendors!$A$2:$A$1000,B175))</f>
      </c>
      <c r="M175" s="12">
        <f>IF(A175="","",K175-L175)</f>
      </c>
    </row>
    <row r="176" spans="1:13" x14ac:dyDescent="0.25">
      <c r="A176" s="10"/>
      <c r="B176" s="9"/>
      <c r="C176" s="9"/>
      <c r="D176" s="9"/>
      <c r="E176" s="11"/>
      <c r="F176" s="11"/>
      <c r="G176" s="12">
        <f>IF(A176="","",N(E176)-N(F176))</f>
      </c>
      <c r="H176" s="13">
        <f>IF(A176="","",IF(G176&lt;=0,"PAID",IF(A176&lt;Settings!$C$4,"OVERDUE","UPCOMING")))</f>
      </c>
      <c r="I176" s="13">
        <f>IF(A176="","",MONTH(A176))</f>
      </c>
      <c r="J176" s="13">
        <f>IF(A176="","",YEAR(A176))</f>
      </c>
      <c r="K176" s="12">
        <f>IF(A176="","",SUMIFS(Vendors!$D$2:$D$1000,Vendors!$A$2:$A$1000,B176))</f>
      </c>
      <c r="L176" s="12">
        <f>IF(A176="","",SUMIFS(Vendors!$E$2:$E$1000,Vendors!$A$2:$A$1000,B176))</f>
      </c>
      <c r="M176" s="12">
        <f>IF(A176="","",K176-L176)</f>
      </c>
    </row>
    <row r="177" spans="1:13" x14ac:dyDescent="0.25">
      <c r="A177" s="10"/>
      <c r="B177" s="9"/>
      <c r="C177" s="9"/>
      <c r="D177" s="9"/>
      <c r="E177" s="11"/>
      <c r="F177" s="11"/>
      <c r="G177" s="12">
        <f>IF(A177="","",N(E177)-N(F177))</f>
      </c>
      <c r="H177" s="13">
        <f>IF(A177="","",IF(G177&lt;=0,"PAID",IF(A177&lt;Settings!$C$4,"OVERDUE","UPCOMING")))</f>
      </c>
      <c r="I177" s="13">
        <f>IF(A177="","",MONTH(A177))</f>
      </c>
      <c r="J177" s="13">
        <f>IF(A177="","",YEAR(A177))</f>
      </c>
      <c r="K177" s="12">
        <f>IF(A177="","",SUMIFS(Vendors!$D$2:$D$1000,Vendors!$A$2:$A$1000,B177))</f>
      </c>
      <c r="L177" s="12">
        <f>IF(A177="","",SUMIFS(Vendors!$E$2:$E$1000,Vendors!$A$2:$A$1000,B177))</f>
      </c>
      <c r="M177" s="12">
        <f>IF(A177="","",K177-L177)</f>
      </c>
    </row>
    <row r="178" spans="1:13" x14ac:dyDescent="0.25">
      <c r="A178" s="10"/>
      <c r="B178" s="9"/>
      <c r="C178" s="9"/>
      <c r="D178" s="9"/>
      <c r="E178" s="11"/>
      <c r="F178" s="11"/>
      <c r="G178" s="12">
        <f>IF(A178="","",N(E178)-N(F178))</f>
      </c>
      <c r="H178" s="13">
        <f>IF(A178="","",IF(G178&lt;=0,"PAID",IF(A178&lt;Settings!$C$4,"OVERDUE","UPCOMING")))</f>
      </c>
      <c r="I178" s="13">
        <f>IF(A178="","",MONTH(A178))</f>
      </c>
      <c r="J178" s="13">
        <f>IF(A178="","",YEAR(A178))</f>
      </c>
      <c r="K178" s="12">
        <f>IF(A178="","",SUMIFS(Vendors!$D$2:$D$1000,Vendors!$A$2:$A$1000,B178))</f>
      </c>
      <c r="L178" s="12">
        <f>IF(A178="","",SUMIFS(Vendors!$E$2:$E$1000,Vendors!$A$2:$A$1000,B178))</f>
      </c>
      <c r="M178" s="12">
        <f>IF(A178="","",K178-L178)</f>
      </c>
    </row>
    <row r="179" spans="1:13" x14ac:dyDescent="0.25">
      <c r="A179" s="10"/>
      <c r="B179" s="9"/>
      <c r="C179" s="9"/>
      <c r="D179" s="9"/>
      <c r="E179" s="11"/>
      <c r="F179" s="11"/>
      <c r="G179" s="12">
        <f>IF(A179="","",N(E179)-N(F179))</f>
      </c>
      <c r="H179" s="13">
        <f>IF(A179="","",IF(G179&lt;=0,"PAID",IF(A179&lt;Settings!$C$4,"OVERDUE","UPCOMING")))</f>
      </c>
      <c r="I179" s="13">
        <f>IF(A179="","",MONTH(A179))</f>
      </c>
      <c r="J179" s="13">
        <f>IF(A179="","",YEAR(A179))</f>
      </c>
      <c r="K179" s="12">
        <f>IF(A179="","",SUMIFS(Vendors!$D$2:$D$1000,Vendors!$A$2:$A$1000,B179))</f>
      </c>
      <c r="L179" s="12">
        <f>IF(A179="","",SUMIFS(Vendors!$E$2:$E$1000,Vendors!$A$2:$A$1000,B179))</f>
      </c>
      <c r="M179" s="12">
        <f>IF(A179="","",K179-L179)</f>
      </c>
    </row>
    <row r="180" spans="1:13" x14ac:dyDescent="0.25">
      <c r="A180" s="10"/>
      <c r="B180" s="9"/>
      <c r="C180" s="9"/>
      <c r="D180" s="9"/>
      <c r="E180" s="11"/>
      <c r="F180" s="11"/>
      <c r="G180" s="12">
        <f>IF(A180="","",N(E180)-N(F180))</f>
      </c>
      <c r="H180" s="13">
        <f>IF(A180="","",IF(G180&lt;=0,"PAID",IF(A180&lt;Settings!$C$4,"OVERDUE","UPCOMING")))</f>
      </c>
      <c r="I180" s="13">
        <f>IF(A180="","",MONTH(A180))</f>
      </c>
      <c r="J180" s="13">
        <f>IF(A180="","",YEAR(A180))</f>
      </c>
      <c r="K180" s="12">
        <f>IF(A180="","",SUMIFS(Vendors!$D$2:$D$1000,Vendors!$A$2:$A$1000,B180))</f>
      </c>
      <c r="L180" s="12">
        <f>IF(A180="","",SUMIFS(Vendors!$E$2:$E$1000,Vendors!$A$2:$A$1000,B180))</f>
      </c>
      <c r="M180" s="12">
        <f>IF(A180="","",K180-L180)</f>
      </c>
    </row>
    <row r="181" spans="1:13" x14ac:dyDescent="0.25">
      <c r="A181" s="10"/>
      <c r="B181" s="9"/>
      <c r="C181" s="9"/>
      <c r="D181" s="9"/>
      <c r="E181" s="11"/>
      <c r="F181" s="11"/>
      <c r="G181" s="12">
        <f>IF(A181="","",N(E181)-N(F181))</f>
      </c>
      <c r="H181" s="13">
        <f>IF(A181="","",IF(G181&lt;=0,"PAID",IF(A181&lt;Settings!$C$4,"OVERDUE","UPCOMING")))</f>
      </c>
      <c r="I181" s="13">
        <f>IF(A181="","",MONTH(A181))</f>
      </c>
      <c r="J181" s="13">
        <f>IF(A181="","",YEAR(A181))</f>
      </c>
      <c r="K181" s="12">
        <f>IF(A181="","",SUMIFS(Vendors!$D$2:$D$1000,Vendors!$A$2:$A$1000,B181))</f>
      </c>
      <c r="L181" s="12">
        <f>IF(A181="","",SUMIFS(Vendors!$E$2:$E$1000,Vendors!$A$2:$A$1000,B181))</f>
      </c>
      <c r="M181" s="12">
        <f>IF(A181="","",K181-L181)</f>
      </c>
    </row>
    <row r="182" spans="1:13" x14ac:dyDescent="0.25">
      <c r="A182" s="10"/>
      <c r="B182" s="9"/>
      <c r="C182" s="9"/>
      <c r="D182" s="9"/>
      <c r="E182" s="11"/>
      <c r="F182" s="11"/>
      <c r="G182" s="12">
        <f>IF(A182="","",N(E182)-N(F182))</f>
      </c>
      <c r="H182" s="13">
        <f>IF(A182="","",IF(G182&lt;=0,"PAID",IF(A182&lt;Settings!$C$4,"OVERDUE","UPCOMING")))</f>
      </c>
      <c r="I182" s="13">
        <f>IF(A182="","",MONTH(A182))</f>
      </c>
      <c r="J182" s="13">
        <f>IF(A182="","",YEAR(A182))</f>
      </c>
      <c r="K182" s="12">
        <f>IF(A182="","",SUMIFS(Vendors!$D$2:$D$1000,Vendors!$A$2:$A$1000,B182))</f>
      </c>
      <c r="L182" s="12">
        <f>IF(A182="","",SUMIFS(Vendors!$E$2:$E$1000,Vendors!$A$2:$A$1000,B182))</f>
      </c>
      <c r="M182" s="12">
        <f>IF(A182="","",K182-L182)</f>
      </c>
    </row>
    <row r="183" spans="1:13" x14ac:dyDescent="0.25">
      <c r="A183" s="10"/>
      <c r="B183" s="9"/>
      <c r="C183" s="9"/>
      <c r="D183" s="9"/>
      <c r="E183" s="11"/>
      <c r="F183" s="11"/>
      <c r="G183" s="12">
        <f>IF(A183="","",N(E183)-N(F183))</f>
      </c>
      <c r="H183" s="13">
        <f>IF(A183="","",IF(G183&lt;=0,"PAID",IF(A183&lt;Settings!$C$4,"OVERDUE","UPCOMING")))</f>
      </c>
      <c r="I183" s="13">
        <f>IF(A183="","",MONTH(A183))</f>
      </c>
      <c r="J183" s="13">
        <f>IF(A183="","",YEAR(A183))</f>
      </c>
      <c r="K183" s="12">
        <f>IF(A183="","",SUMIFS(Vendors!$D$2:$D$1000,Vendors!$A$2:$A$1000,B183))</f>
      </c>
      <c r="L183" s="12">
        <f>IF(A183="","",SUMIFS(Vendors!$E$2:$E$1000,Vendors!$A$2:$A$1000,B183))</f>
      </c>
      <c r="M183" s="12">
        <f>IF(A183="","",K183-L183)</f>
      </c>
    </row>
    <row r="184" spans="1:13" x14ac:dyDescent="0.25">
      <c r="A184" s="10"/>
      <c r="B184" s="9"/>
      <c r="C184" s="9"/>
      <c r="D184" s="9"/>
      <c r="E184" s="11"/>
      <c r="F184" s="11"/>
      <c r="G184" s="12">
        <f>IF(A184="","",N(E184)-N(F184))</f>
      </c>
      <c r="H184" s="13">
        <f>IF(A184="","",IF(G184&lt;=0,"PAID",IF(A184&lt;Settings!$C$4,"OVERDUE","UPCOMING")))</f>
      </c>
      <c r="I184" s="13">
        <f>IF(A184="","",MONTH(A184))</f>
      </c>
      <c r="J184" s="13">
        <f>IF(A184="","",YEAR(A184))</f>
      </c>
      <c r="K184" s="12">
        <f>IF(A184="","",SUMIFS(Vendors!$D$2:$D$1000,Vendors!$A$2:$A$1000,B184))</f>
      </c>
      <c r="L184" s="12">
        <f>IF(A184="","",SUMIFS(Vendors!$E$2:$E$1000,Vendors!$A$2:$A$1000,B184))</f>
      </c>
      <c r="M184" s="12">
        <f>IF(A184="","",K184-L184)</f>
      </c>
    </row>
    <row r="185" spans="1:13" x14ac:dyDescent="0.25">
      <c r="A185" s="10"/>
      <c r="B185" s="9"/>
      <c r="C185" s="9"/>
      <c r="D185" s="9"/>
      <c r="E185" s="11"/>
      <c r="F185" s="11"/>
      <c r="G185" s="12">
        <f>IF(A185="","",N(E185)-N(F185))</f>
      </c>
      <c r="H185" s="13">
        <f>IF(A185="","",IF(G185&lt;=0,"PAID",IF(A185&lt;Settings!$C$4,"OVERDUE","UPCOMING")))</f>
      </c>
      <c r="I185" s="13">
        <f>IF(A185="","",MONTH(A185))</f>
      </c>
      <c r="J185" s="13">
        <f>IF(A185="","",YEAR(A185))</f>
      </c>
      <c r="K185" s="12">
        <f>IF(A185="","",SUMIFS(Vendors!$D$2:$D$1000,Vendors!$A$2:$A$1000,B185))</f>
      </c>
      <c r="L185" s="12">
        <f>IF(A185="","",SUMIFS(Vendors!$E$2:$E$1000,Vendors!$A$2:$A$1000,B185))</f>
      </c>
      <c r="M185" s="12">
        <f>IF(A185="","",K185-L185)</f>
      </c>
    </row>
    <row r="186" spans="1:13" x14ac:dyDescent="0.25">
      <c r="A186" s="10"/>
      <c r="B186" s="9"/>
      <c r="C186" s="9"/>
      <c r="D186" s="9"/>
      <c r="E186" s="11"/>
      <c r="F186" s="11"/>
      <c r="G186" s="12">
        <f>IF(A186="","",N(E186)-N(F186))</f>
      </c>
      <c r="H186" s="13">
        <f>IF(A186="","",IF(G186&lt;=0,"PAID",IF(A186&lt;Settings!$C$4,"OVERDUE","UPCOMING")))</f>
      </c>
      <c r="I186" s="13">
        <f>IF(A186="","",MONTH(A186))</f>
      </c>
      <c r="J186" s="13">
        <f>IF(A186="","",YEAR(A186))</f>
      </c>
      <c r="K186" s="12">
        <f>IF(A186="","",SUMIFS(Vendors!$D$2:$D$1000,Vendors!$A$2:$A$1000,B186))</f>
      </c>
      <c r="L186" s="12">
        <f>IF(A186="","",SUMIFS(Vendors!$E$2:$E$1000,Vendors!$A$2:$A$1000,B186))</f>
      </c>
      <c r="M186" s="12">
        <f>IF(A186="","",K186-L186)</f>
      </c>
    </row>
    <row r="187" spans="1:13" x14ac:dyDescent="0.25">
      <c r="A187" s="10"/>
      <c r="B187" s="9"/>
      <c r="C187" s="9"/>
      <c r="D187" s="9"/>
      <c r="E187" s="11"/>
      <c r="F187" s="11"/>
      <c r="G187" s="12">
        <f>IF(A187="","",N(E187)-N(F187))</f>
      </c>
      <c r="H187" s="13">
        <f>IF(A187="","",IF(G187&lt;=0,"PAID",IF(A187&lt;Settings!$C$4,"OVERDUE","UPCOMING")))</f>
      </c>
      <c r="I187" s="13">
        <f>IF(A187="","",MONTH(A187))</f>
      </c>
      <c r="J187" s="13">
        <f>IF(A187="","",YEAR(A187))</f>
      </c>
      <c r="K187" s="12">
        <f>IF(A187="","",SUMIFS(Vendors!$D$2:$D$1000,Vendors!$A$2:$A$1000,B187))</f>
      </c>
      <c r="L187" s="12">
        <f>IF(A187="","",SUMIFS(Vendors!$E$2:$E$1000,Vendors!$A$2:$A$1000,B187))</f>
      </c>
      <c r="M187" s="12">
        <f>IF(A187="","",K187-L187)</f>
      </c>
    </row>
    <row r="188" spans="1:13" x14ac:dyDescent="0.25">
      <c r="A188" s="10"/>
      <c r="B188" s="9"/>
      <c r="C188" s="9"/>
      <c r="D188" s="9"/>
      <c r="E188" s="11"/>
      <c r="F188" s="11"/>
      <c r="G188" s="12">
        <f>IF(A188="","",N(E188)-N(F188))</f>
      </c>
      <c r="H188" s="13">
        <f>IF(A188="","",IF(G188&lt;=0,"PAID",IF(A188&lt;Settings!$C$4,"OVERDUE","UPCOMING")))</f>
      </c>
      <c r="I188" s="13">
        <f>IF(A188="","",MONTH(A188))</f>
      </c>
      <c r="J188" s="13">
        <f>IF(A188="","",YEAR(A188))</f>
      </c>
      <c r="K188" s="12">
        <f>IF(A188="","",SUMIFS(Vendors!$D$2:$D$1000,Vendors!$A$2:$A$1000,B188))</f>
      </c>
      <c r="L188" s="12">
        <f>IF(A188="","",SUMIFS(Vendors!$E$2:$E$1000,Vendors!$A$2:$A$1000,B188))</f>
      </c>
      <c r="M188" s="12">
        <f>IF(A188="","",K188-L188)</f>
      </c>
    </row>
    <row r="189" spans="1:13" x14ac:dyDescent="0.25">
      <c r="A189" s="10"/>
      <c r="B189" s="9"/>
      <c r="C189" s="9"/>
      <c r="D189" s="9"/>
      <c r="E189" s="11"/>
      <c r="F189" s="11"/>
      <c r="G189" s="12">
        <f>IF(A189="","",N(E189)-N(F189))</f>
      </c>
      <c r="H189" s="13">
        <f>IF(A189="","",IF(G189&lt;=0,"PAID",IF(A189&lt;Settings!$C$4,"OVERDUE","UPCOMING")))</f>
      </c>
      <c r="I189" s="13">
        <f>IF(A189="","",MONTH(A189))</f>
      </c>
      <c r="J189" s="13">
        <f>IF(A189="","",YEAR(A189))</f>
      </c>
      <c r="K189" s="12">
        <f>IF(A189="","",SUMIFS(Vendors!$D$2:$D$1000,Vendors!$A$2:$A$1000,B189))</f>
      </c>
      <c r="L189" s="12">
        <f>IF(A189="","",SUMIFS(Vendors!$E$2:$E$1000,Vendors!$A$2:$A$1000,B189))</f>
      </c>
      <c r="M189" s="12">
        <f>IF(A189="","",K189-L189)</f>
      </c>
    </row>
    <row r="190" spans="1:13" x14ac:dyDescent="0.25">
      <c r="A190" s="10"/>
      <c r="B190" s="9"/>
      <c r="C190" s="9"/>
      <c r="D190" s="9"/>
      <c r="E190" s="11"/>
      <c r="F190" s="11"/>
      <c r="G190" s="12">
        <f>IF(A190="","",N(E190)-N(F190))</f>
      </c>
      <c r="H190" s="13">
        <f>IF(A190="","",IF(G190&lt;=0,"PAID",IF(A190&lt;Settings!$C$4,"OVERDUE","UPCOMING")))</f>
      </c>
      <c r="I190" s="13">
        <f>IF(A190="","",MONTH(A190))</f>
      </c>
      <c r="J190" s="13">
        <f>IF(A190="","",YEAR(A190))</f>
      </c>
      <c r="K190" s="12">
        <f>IF(A190="","",SUMIFS(Vendors!$D$2:$D$1000,Vendors!$A$2:$A$1000,B190))</f>
      </c>
      <c r="L190" s="12">
        <f>IF(A190="","",SUMIFS(Vendors!$E$2:$E$1000,Vendors!$A$2:$A$1000,B190))</f>
      </c>
      <c r="M190" s="12">
        <f>IF(A190="","",K190-L190)</f>
      </c>
    </row>
    <row r="191" spans="1:13" x14ac:dyDescent="0.25">
      <c r="A191" s="10"/>
      <c r="B191" s="9"/>
      <c r="C191" s="9"/>
      <c r="D191" s="9"/>
      <c r="E191" s="11"/>
      <c r="F191" s="11"/>
      <c r="G191" s="12">
        <f>IF(A191="","",N(E191)-N(F191))</f>
      </c>
      <c r="H191" s="13">
        <f>IF(A191="","",IF(G191&lt;=0,"PAID",IF(A191&lt;Settings!$C$4,"OVERDUE","UPCOMING")))</f>
      </c>
      <c r="I191" s="13">
        <f>IF(A191="","",MONTH(A191))</f>
      </c>
      <c r="J191" s="13">
        <f>IF(A191="","",YEAR(A191))</f>
      </c>
      <c r="K191" s="12">
        <f>IF(A191="","",SUMIFS(Vendors!$D$2:$D$1000,Vendors!$A$2:$A$1000,B191))</f>
      </c>
      <c r="L191" s="12">
        <f>IF(A191="","",SUMIFS(Vendors!$E$2:$E$1000,Vendors!$A$2:$A$1000,B191))</f>
      </c>
      <c r="M191" s="12">
        <f>IF(A191="","",K191-L191)</f>
      </c>
    </row>
    <row r="192" spans="1:13" x14ac:dyDescent="0.25">
      <c r="A192" s="10"/>
      <c r="B192" s="9"/>
      <c r="C192" s="9"/>
      <c r="D192" s="9"/>
      <c r="E192" s="11"/>
      <c r="F192" s="11"/>
      <c r="G192" s="12">
        <f>IF(A192="","",N(E192)-N(F192))</f>
      </c>
      <c r="H192" s="13">
        <f>IF(A192="","",IF(G192&lt;=0,"PAID",IF(A192&lt;Settings!$C$4,"OVERDUE","UPCOMING")))</f>
      </c>
      <c r="I192" s="13">
        <f>IF(A192="","",MONTH(A192))</f>
      </c>
      <c r="J192" s="13">
        <f>IF(A192="","",YEAR(A192))</f>
      </c>
      <c r="K192" s="12">
        <f>IF(A192="","",SUMIFS(Vendors!$D$2:$D$1000,Vendors!$A$2:$A$1000,B192))</f>
      </c>
      <c r="L192" s="12">
        <f>IF(A192="","",SUMIFS(Vendors!$E$2:$E$1000,Vendors!$A$2:$A$1000,B192))</f>
      </c>
      <c r="M192" s="12">
        <f>IF(A192="","",K192-L192)</f>
      </c>
    </row>
    <row r="193" spans="1:13" x14ac:dyDescent="0.25">
      <c r="A193" s="10"/>
      <c r="B193" s="9"/>
      <c r="C193" s="9"/>
      <c r="D193" s="9"/>
      <c r="E193" s="11"/>
      <c r="F193" s="11"/>
      <c r="G193" s="12">
        <f>IF(A193="","",N(E193)-N(F193))</f>
      </c>
      <c r="H193" s="13">
        <f>IF(A193="","",IF(G193&lt;=0,"PAID",IF(A193&lt;Settings!$C$4,"OVERDUE","UPCOMING")))</f>
      </c>
      <c r="I193" s="13">
        <f>IF(A193="","",MONTH(A193))</f>
      </c>
      <c r="J193" s="13">
        <f>IF(A193="","",YEAR(A193))</f>
      </c>
      <c r="K193" s="12">
        <f>IF(A193="","",SUMIFS(Vendors!$D$2:$D$1000,Vendors!$A$2:$A$1000,B193))</f>
      </c>
      <c r="L193" s="12">
        <f>IF(A193="","",SUMIFS(Vendors!$E$2:$E$1000,Vendors!$A$2:$A$1000,B193))</f>
      </c>
      <c r="M193" s="12">
        <f>IF(A193="","",K193-L193)</f>
      </c>
    </row>
    <row r="194" spans="1:13" x14ac:dyDescent="0.25">
      <c r="A194" s="10"/>
      <c r="B194" s="9"/>
      <c r="C194" s="9"/>
      <c r="D194" s="9"/>
      <c r="E194" s="11"/>
      <c r="F194" s="11"/>
      <c r="G194" s="12">
        <f>IF(A194="","",N(E194)-N(F194))</f>
      </c>
      <c r="H194" s="13">
        <f>IF(A194="","",IF(G194&lt;=0,"PAID",IF(A194&lt;Settings!$C$4,"OVERDUE","UPCOMING")))</f>
      </c>
      <c r="I194" s="13">
        <f>IF(A194="","",MONTH(A194))</f>
      </c>
      <c r="J194" s="13">
        <f>IF(A194="","",YEAR(A194))</f>
      </c>
      <c r="K194" s="12">
        <f>IF(A194="","",SUMIFS(Vendors!$D$2:$D$1000,Vendors!$A$2:$A$1000,B194))</f>
      </c>
      <c r="L194" s="12">
        <f>IF(A194="","",SUMIFS(Vendors!$E$2:$E$1000,Vendors!$A$2:$A$1000,B194))</f>
      </c>
      <c r="M194" s="12">
        <f>IF(A194="","",K194-L194)</f>
      </c>
    </row>
    <row r="195" spans="1:13" x14ac:dyDescent="0.25">
      <c r="A195" s="10"/>
      <c r="B195" s="9"/>
      <c r="C195" s="9"/>
      <c r="D195" s="9"/>
      <c r="E195" s="11"/>
      <c r="F195" s="11"/>
      <c r="G195" s="12">
        <f>IF(A195="","",N(E195)-N(F195))</f>
      </c>
      <c r="H195" s="13">
        <f>IF(A195="","",IF(G195&lt;=0,"PAID",IF(A195&lt;Settings!$C$4,"OVERDUE","UPCOMING")))</f>
      </c>
      <c r="I195" s="13">
        <f>IF(A195="","",MONTH(A195))</f>
      </c>
      <c r="J195" s="13">
        <f>IF(A195="","",YEAR(A195))</f>
      </c>
      <c r="K195" s="12">
        <f>IF(A195="","",SUMIFS(Vendors!$D$2:$D$1000,Vendors!$A$2:$A$1000,B195))</f>
      </c>
      <c r="L195" s="12">
        <f>IF(A195="","",SUMIFS(Vendors!$E$2:$E$1000,Vendors!$A$2:$A$1000,B195))</f>
      </c>
      <c r="M195" s="12">
        <f>IF(A195="","",K195-L195)</f>
      </c>
    </row>
    <row r="196" spans="1:13" x14ac:dyDescent="0.25">
      <c r="A196" s="10"/>
      <c r="B196" s="9"/>
      <c r="C196" s="9"/>
      <c r="D196" s="9"/>
      <c r="E196" s="11"/>
      <c r="F196" s="11"/>
      <c r="G196" s="12">
        <f>IF(A196="","",N(E196)-N(F196))</f>
      </c>
      <c r="H196" s="13">
        <f>IF(A196="","",IF(G196&lt;=0,"PAID",IF(A196&lt;Settings!$C$4,"OVERDUE","UPCOMING")))</f>
      </c>
      <c r="I196" s="13">
        <f>IF(A196="","",MONTH(A196))</f>
      </c>
      <c r="J196" s="13">
        <f>IF(A196="","",YEAR(A196))</f>
      </c>
      <c r="K196" s="12">
        <f>IF(A196="","",SUMIFS(Vendors!$D$2:$D$1000,Vendors!$A$2:$A$1000,B196))</f>
      </c>
      <c r="L196" s="12">
        <f>IF(A196="","",SUMIFS(Vendors!$E$2:$E$1000,Vendors!$A$2:$A$1000,B196))</f>
      </c>
      <c r="M196" s="12">
        <f>IF(A196="","",K196-L196)</f>
      </c>
    </row>
    <row r="197" spans="1:13" x14ac:dyDescent="0.25">
      <c r="A197" s="10"/>
      <c r="B197" s="9"/>
      <c r="C197" s="9"/>
      <c r="D197" s="9"/>
      <c r="E197" s="11"/>
      <c r="F197" s="11"/>
      <c r="G197" s="12">
        <f>IF(A197="","",N(E197)-N(F197))</f>
      </c>
      <c r="H197" s="13">
        <f>IF(A197="","",IF(G197&lt;=0,"PAID",IF(A197&lt;Settings!$C$4,"OVERDUE","UPCOMING")))</f>
      </c>
      <c r="I197" s="13">
        <f>IF(A197="","",MONTH(A197))</f>
      </c>
      <c r="J197" s="13">
        <f>IF(A197="","",YEAR(A197))</f>
      </c>
      <c r="K197" s="12">
        <f>IF(A197="","",SUMIFS(Vendors!$D$2:$D$1000,Vendors!$A$2:$A$1000,B197))</f>
      </c>
      <c r="L197" s="12">
        <f>IF(A197="","",SUMIFS(Vendors!$E$2:$E$1000,Vendors!$A$2:$A$1000,B197))</f>
      </c>
      <c r="M197" s="12">
        <f>IF(A197="","",K197-L197)</f>
      </c>
    </row>
    <row r="198" spans="1:13" x14ac:dyDescent="0.25">
      <c r="A198" s="10"/>
      <c r="B198" s="9"/>
      <c r="C198" s="9"/>
      <c r="D198" s="9"/>
      <c r="E198" s="11"/>
      <c r="F198" s="11"/>
      <c r="G198" s="12">
        <f>IF(A198="","",N(E198)-N(F198))</f>
      </c>
      <c r="H198" s="13">
        <f>IF(A198="","",IF(G198&lt;=0,"PAID",IF(A198&lt;Settings!$C$4,"OVERDUE","UPCOMING")))</f>
      </c>
      <c r="I198" s="13">
        <f>IF(A198="","",MONTH(A198))</f>
      </c>
      <c r="J198" s="13">
        <f>IF(A198="","",YEAR(A198))</f>
      </c>
      <c r="K198" s="12">
        <f>IF(A198="","",SUMIFS(Vendors!$D$2:$D$1000,Vendors!$A$2:$A$1000,B198))</f>
      </c>
      <c r="L198" s="12">
        <f>IF(A198="","",SUMIFS(Vendors!$E$2:$E$1000,Vendors!$A$2:$A$1000,B198))</f>
      </c>
      <c r="M198" s="12">
        <f>IF(A198="","",K198-L198)</f>
      </c>
    </row>
    <row r="199" spans="1:13" x14ac:dyDescent="0.25">
      <c r="A199" s="10"/>
      <c r="B199" s="9"/>
      <c r="C199" s="9"/>
      <c r="D199" s="9"/>
      <c r="E199" s="11"/>
      <c r="F199" s="11"/>
      <c r="G199" s="12">
        <f>IF(A199="","",N(E199)-N(F199))</f>
      </c>
      <c r="H199" s="13">
        <f>IF(A199="","",IF(G199&lt;=0,"PAID",IF(A199&lt;Settings!$C$4,"OVERDUE","UPCOMING")))</f>
      </c>
      <c r="I199" s="13">
        <f>IF(A199="","",MONTH(A199))</f>
      </c>
      <c r="J199" s="13">
        <f>IF(A199="","",YEAR(A199))</f>
      </c>
      <c r="K199" s="12">
        <f>IF(A199="","",SUMIFS(Vendors!$D$2:$D$1000,Vendors!$A$2:$A$1000,B199))</f>
      </c>
      <c r="L199" s="12">
        <f>IF(A199="","",SUMIFS(Vendors!$E$2:$E$1000,Vendors!$A$2:$A$1000,B199))</f>
      </c>
      <c r="M199" s="12">
        <f>IF(A199="","",K199-L199)</f>
      </c>
    </row>
    <row r="200" spans="1:13" x14ac:dyDescent="0.25">
      <c r="A200" s="10"/>
      <c r="B200" s="9"/>
      <c r="C200" s="9"/>
      <c r="D200" s="9"/>
      <c r="E200" s="11"/>
      <c r="F200" s="11"/>
      <c r="G200" s="12">
        <f>IF(A200="","",N(E200)-N(F200))</f>
      </c>
      <c r="H200" s="13">
        <f>IF(A200="","",IF(G200&lt;=0,"PAID",IF(A200&lt;Settings!$C$4,"OVERDUE","UPCOMING")))</f>
      </c>
      <c r="I200" s="13">
        <f>IF(A200="","",MONTH(A200))</f>
      </c>
      <c r="J200" s="13">
        <f>IF(A200="","",YEAR(A200))</f>
      </c>
      <c r="K200" s="12">
        <f>IF(A200="","",SUMIFS(Vendors!$D$2:$D$1000,Vendors!$A$2:$A$1000,B200))</f>
      </c>
      <c r="L200" s="12">
        <f>IF(A200="","",SUMIFS(Vendors!$E$2:$E$1000,Vendors!$A$2:$A$1000,B200))</f>
      </c>
      <c r="M200" s="12">
        <f>IF(A200="","",K200-L200)</f>
      </c>
    </row>
    <row r="201" spans="1:13" x14ac:dyDescent="0.25">
      <c r="A201" s="10"/>
      <c r="B201" s="9"/>
      <c r="C201" s="9"/>
      <c r="D201" s="9"/>
      <c r="E201" s="11"/>
      <c r="F201" s="11"/>
      <c r="G201" s="12">
        <f>IF(A201="","",N(E201)-N(F201))</f>
      </c>
      <c r="H201" s="13">
        <f>IF(A201="","",IF(G201&lt;=0,"PAID",IF(A201&lt;Settings!$C$4,"OVERDUE","UPCOMING")))</f>
      </c>
      <c r="I201" s="13">
        <f>IF(A201="","",MONTH(A201))</f>
      </c>
      <c r="J201" s="13">
        <f>IF(A201="","",YEAR(A201))</f>
      </c>
      <c r="K201" s="12">
        <f>IF(A201="","",SUMIFS(Vendors!$D$2:$D$1000,Vendors!$A$2:$A$1000,B201))</f>
      </c>
      <c r="L201" s="12">
        <f>IF(A201="","",SUMIFS(Vendors!$E$2:$E$1000,Vendors!$A$2:$A$1000,B201))</f>
      </c>
      <c r="M201" s="12">
        <f>IF(A201="","",K201-L201)</f>
      </c>
    </row>
  </sheetData>
  <conditionalFormatting sqref="H2:H201">
    <cfRule type="cellIs" dxfId="0" priority="1" operator="equal">
      <formula>"OVERDUE"</formula>
    </cfRule>
  </conditionalFormatting>
  <dataValidations count="6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D10:D201">
      <formula1>Settings!$A$2:$A$16</formula1>
    </dataValidation>
    <dataValidation type="list" allowBlank="1" showErrorMessage="1" errorTitle="Pick from the list" error="Choose a value from the drop-down (edit the lists on the Settings tab)." sqref="D2:D201">
      <formula1>Settings!$A$2:$A$16</formula1>
    </dataValidation>
    <dataValidation type="decimal" operator="greaterThanOrEqual" allowBlank="1" showErrorMessage="1" error="Enter a number (0 or more)." sqref="E10:F201">
      <formula1>0</formula1>
    </dataValidation>
    <dataValidation type="decimal" operator="greaterThanOrEqual" allowBlank="1" showErrorMessage="1" error="Enter a number (0 or more)." sqref="E2:F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18" customWidth="1"/>
    <col min="4" max="6" width="11" customWidth="1"/>
  </cols>
  <sheetData>
    <row r="1" ht="30" customHeight="1" spans="1:6" x14ac:dyDescent="0.25">
      <c r="A1" s="8" t="s">
        <v>44</v>
      </c>
      <c r="B1" s="8" t="s">
        <v>54</v>
      </c>
      <c r="C1" s="8" t="s">
        <v>55</v>
      </c>
      <c r="D1" s="8" t="s">
        <v>56</v>
      </c>
      <c r="E1" s="8" t="s">
        <v>57</v>
      </c>
      <c r="F1" s="8" t="s">
        <v>58</v>
      </c>
    </row>
    <row r="2" spans="1:6" x14ac:dyDescent="0.25">
      <c r="A2" s="9"/>
      <c r="B2" s="9"/>
      <c r="C2" s="9"/>
      <c r="D2" s="11"/>
      <c r="E2" s="11"/>
      <c r="F2" s="12">
        <f>IF(A2="","",N(D2)-N(E2))</f>
      </c>
    </row>
    <row r="3" spans="1:6" x14ac:dyDescent="0.25">
      <c r="A3" s="9"/>
      <c r="B3" s="9"/>
      <c r="C3" s="9"/>
      <c r="D3" s="11"/>
      <c r="E3" s="11"/>
      <c r="F3" s="12">
        <f>IF(A3="","",N(D3)-N(E3))</f>
      </c>
    </row>
    <row r="4" spans="1:6" x14ac:dyDescent="0.25">
      <c r="A4" s="9"/>
      <c r="B4" s="9"/>
      <c r="C4" s="9"/>
      <c r="D4" s="11"/>
      <c r="E4" s="11"/>
      <c r="F4" s="12">
        <f>IF(A4="","",N(D4)-N(E4))</f>
      </c>
    </row>
    <row r="5" spans="1:6" x14ac:dyDescent="0.25">
      <c r="A5" s="9"/>
      <c r="B5" s="9"/>
      <c r="C5" s="9"/>
      <c r="D5" s="11"/>
      <c r="E5" s="11"/>
      <c r="F5" s="12">
        <f>IF(A5="","",N(D5)-N(E5))</f>
      </c>
    </row>
    <row r="6" spans="1:6" x14ac:dyDescent="0.25">
      <c r="A6" s="9"/>
      <c r="B6" s="9"/>
      <c r="C6" s="9"/>
      <c r="D6" s="11"/>
      <c r="E6" s="11"/>
      <c r="F6" s="12">
        <f>IF(A6="","",N(D6)-N(E6))</f>
      </c>
    </row>
    <row r="7" spans="1:6" x14ac:dyDescent="0.25">
      <c r="A7" s="9"/>
      <c r="B7" s="9"/>
      <c r="C7" s="9"/>
      <c r="D7" s="11"/>
      <c r="E7" s="11"/>
      <c r="F7" s="12">
        <f>IF(A7="","",N(D7)-N(E7))</f>
      </c>
    </row>
    <row r="8" spans="1:6" x14ac:dyDescent="0.25">
      <c r="A8" s="9"/>
      <c r="B8" s="9"/>
      <c r="C8" s="9"/>
      <c r="D8" s="11"/>
      <c r="E8" s="11"/>
      <c r="F8" s="12">
        <f>IF(A8="","",N(D8)-N(E8))</f>
      </c>
    </row>
    <row r="9" spans="1:6" x14ac:dyDescent="0.25">
      <c r="A9" s="9"/>
      <c r="B9" s="9"/>
      <c r="C9" s="9"/>
      <c r="D9" s="11"/>
      <c r="E9" s="11"/>
      <c r="F9" s="12">
        <f>IF(A9="","",N(D9)-N(E9))</f>
      </c>
    </row>
    <row r="10" spans="1:6" x14ac:dyDescent="0.25">
      <c r="A10" s="9"/>
      <c r="B10" s="9"/>
      <c r="C10" s="9"/>
      <c r="D10" s="11"/>
      <c r="E10" s="11"/>
      <c r="F10" s="12">
        <f>IF(A10="","",N(D10)-N(E10))</f>
      </c>
    </row>
    <row r="11" spans="1:6" x14ac:dyDescent="0.25">
      <c r="A11" s="9"/>
      <c r="B11" s="9"/>
      <c r="C11" s="9"/>
      <c r="D11" s="11"/>
      <c r="E11" s="11"/>
      <c r="F11" s="12">
        <f>IF(A11="","",N(D11)-N(E11))</f>
      </c>
    </row>
    <row r="12" spans="1:6" x14ac:dyDescent="0.25">
      <c r="A12" s="9"/>
      <c r="B12" s="9"/>
      <c r="C12" s="9"/>
      <c r="D12" s="11"/>
      <c r="E12" s="11"/>
      <c r="F12" s="12">
        <f>IF(A12="","",N(D12)-N(E12))</f>
      </c>
    </row>
    <row r="13" spans="1:6" x14ac:dyDescent="0.25">
      <c r="A13" s="9"/>
      <c r="B13" s="9"/>
      <c r="C13" s="9"/>
      <c r="D13" s="11"/>
      <c r="E13" s="11"/>
      <c r="F13" s="12">
        <f>IF(A13="","",N(D13)-N(E13))</f>
      </c>
    </row>
    <row r="14" spans="1:6" x14ac:dyDescent="0.25">
      <c r="A14" s="9"/>
      <c r="B14" s="9"/>
      <c r="C14" s="9"/>
      <c r="D14" s="11"/>
      <c r="E14" s="11"/>
      <c r="F14" s="12">
        <f>IF(A14="","",N(D14)-N(E14))</f>
      </c>
    </row>
    <row r="15" spans="1:6" x14ac:dyDescent="0.25">
      <c r="A15" s="9"/>
      <c r="B15" s="9"/>
      <c r="C15" s="9"/>
      <c r="D15" s="11"/>
      <c r="E15" s="11"/>
      <c r="F15" s="12">
        <f>IF(A15="","",N(D15)-N(E15))</f>
      </c>
    </row>
    <row r="16" spans="1:6" x14ac:dyDescent="0.25">
      <c r="A16" s="9"/>
      <c r="B16" s="9"/>
      <c r="C16" s="9"/>
      <c r="D16" s="11"/>
      <c r="E16" s="11"/>
      <c r="F16" s="12">
        <f>IF(A16="","",N(D16)-N(E16))</f>
      </c>
    </row>
    <row r="17" spans="1:6" x14ac:dyDescent="0.25">
      <c r="A17" s="9"/>
      <c r="B17" s="9"/>
      <c r="C17" s="9"/>
      <c r="D17" s="11"/>
      <c r="E17" s="11"/>
      <c r="F17" s="12">
        <f>IF(A17="","",N(D17)-N(E17))</f>
      </c>
    </row>
    <row r="18" spans="1:6" x14ac:dyDescent="0.25">
      <c r="A18" s="9"/>
      <c r="B18" s="9"/>
      <c r="C18" s="9"/>
      <c r="D18" s="11"/>
      <c r="E18" s="11"/>
      <c r="F18" s="12">
        <f>IF(A18="","",N(D18)-N(E18))</f>
      </c>
    </row>
    <row r="19" spans="1:6" x14ac:dyDescent="0.25">
      <c r="A19" s="9"/>
      <c r="B19" s="9"/>
      <c r="C19" s="9"/>
      <c r="D19" s="11"/>
      <c r="E19" s="11"/>
      <c r="F19" s="12">
        <f>IF(A19="","",N(D19)-N(E19))</f>
      </c>
    </row>
    <row r="20" spans="1:6" x14ac:dyDescent="0.25">
      <c r="A20" s="9"/>
      <c r="B20" s="9"/>
      <c r="C20" s="9"/>
      <c r="D20" s="11"/>
      <c r="E20" s="11"/>
      <c r="F20" s="12">
        <f>IF(A20="","",N(D20)-N(E20))</f>
      </c>
    </row>
    <row r="21" spans="1:6" x14ac:dyDescent="0.25">
      <c r="A21" s="9"/>
      <c r="B21" s="9"/>
      <c r="C21" s="9"/>
      <c r="D21" s="11"/>
      <c r="E21" s="11"/>
      <c r="F21" s="12">
        <f>IF(A21="","",N(D21)-N(E21))</f>
      </c>
    </row>
    <row r="22" spans="1:6" x14ac:dyDescent="0.25">
      <c r="A22" s="9"/>
      <c r="B22" s="9"/>
      <c r="C22" s="9"/>
      <c r="D22" s="11"/>
      <c r="E22" s="11"/>
      <c r="F22" s="12">
        <f>IF(A22="","",N(D22)-N(E22))</f>
      </c>
    </row>
    <row r="23" spans="1:6" x14ac:dyDescent="0.25">
      <c r="A23" s="9"/>
      <c r="B23" s="9"/>
      <c r="C23" s="9"/>
      <c r="D23" s="11"/>
      <c r="E23" s="11"/>
      <c r="F23" s="12">
        <f>IF(A23="","",N(D23)-N(E23))</f>
      </c>
    </row>
    <row r="24" spans="1:6" x14ac:dyDescent="0.25">
      <c r="A24" s="9"/>
      <c r="B24" s="9"/>
      <c r="C24" s="9"/>
      <c r="D24" s="11"/>
      <c r="E24" s="11"/>
      <c r="F24" s="12">
        <f>IF(A24="","",N(D24)-N(E24))</f>
      </c>
    </row>
    <row r="25" spans="1:6" x14ac:dyDescent="0.25">
      <c r="A25" s="9"/>
      <c r="B25" s="9"/>
      <c r="C25" s="9"/>
      <c r="D25" s="11"/>
      <c r="E25" s="11"/>
      <c r="F25" s="12">
        <f>IF(A25="","",N(D25)-N(E25))</f>
      </c>
    </row>
    <row r="26" spans="1:6" x14ac:dyDescent="0.25">
      <c r="A26" s="9"/>
      <c r="B26" s="9"/>
      <c r="C26" s="9"/>
      <c r="D26" s="11"/>
      <c r="E26" s="11"/>
      <c r="F26" s="12">
        <f>IF(A26="","",N(D26)-N(E26))</f>
      </c>
    </row>
    <row r="27" spans="1:6" x14ac:dyDescent="0.25">
      <c r="A27" s="9"/>
      <c r="B27" s="9"/>
      <c r="C27" s="9"/>
      <c r="D27" s="11"/>
      <c r="E27" s="11"/>
      <c r="F27" s="12">
        <f>IF(A27="","",N(D27)-N(E27))</f>
      </c>
    </row>
    <row r="28" spans="1:6" x14ac:dyDescent="0.25">
      <c r="A28" s="9"/>
      <c r="B28" s="9"/>
      <c r="C28" s="9"/>
      <c r="D28" s="11"/>
      <c r="E28" s="11"/>
      <c r="F28" s="12">
        <f>IF(A28="","",N(D28)-N(E28))</f>
      </c>
    </row>
    <row r="29" spans="1:6" x14ac:dyDescent="0.25">
      <c r="A29" s="9"/>
      <c r="B29" s="9"/>
      <c r="C29" s="9"/>
      <c r="D29" s="11"/>
      <c r="E29" s="11"/>
      <c r="F29" s="12">
        <f>IF(A29="","",N(D29)-N(E29))</f>
      </c>
    </row>
    <row r="30" spans="1:6" x14ac:dyDescent="0.25">
      <c r="A30" s="9"/>
      <c r="B30" s="9"/>
      <c r="C30" s="9"/>
      <c r="D30" s="11"/>
      <c r="E30" s="11"/>
      <c r="F30" s="12">
        <f>IF(A30="","",N(D30)-N(E30))</f>
      </c>
    </row>
    <row r="31" spans="1:6" x14ac:dyDescent="0.25">
      <c r="A31" s="9"/>
      <c r="B31" s="9"/>
      <c r="C31" s="9"/>
      <c r="D31" s="11"/>
      <c r="E31" s="11"/>
      <c r="F31" s="12">
        <f>IF(A31="","",N(D31)-N(E31))</f>
      </c>
    </row>
    <row r="32" spans="1:6" x14ac:dyDescent="0.25">
      <c r="A32" s="9"/>
      <c r="B32" s="9"/>
      <c r="C32" s="9"/>
      <c r="D32" s="11"/>
      <c r="E32" s="11"/>
      <c r="F32" s="12">
        <f>IF(A32="","",N(D32)-N(E32))</f>
      </c>
    </row>
    <row r="33" spans="1:6" x14ac:dyDescent="0.25">
      <c r="A33" s="9"/>
      <c r="B33" s="9"/>
      <c r="C33" s="9"/>
      <c r="D33" s="11"/>
      <c r="E33" s="11"/>
      <c r="F33" s="12">
        <f>IF(A33="","",N(D33)-N(E33))</f>
      </c>
    </row>
    <row r="34" spans="1:6" x14ac:dyDescent="0.25">
      <c r="A34" s="9"/>
      <c r="B34" s="9"/>
      <c r="C34" s="9"/>
      <c r="D34" s="11"/>
      <c r="E34" s="11"/>
      <c r="F34" s="12">
        <f>IF(A34="","",N(D34)-N(E34))</f>
      </c>
    </row>
    <row r="35" spans="1:6" x14ac:dyDescent="0.25">
      <c r="A35" s="9"/>
      <c r="B35" s="9"/>
      <c r="C35" s="9"/>
      <c r="D35" s="11"/>
      <c r="E35" s="11"/>
      <c r="F35" s="12">
        <f>IF(A35="","",N(D35)-N(E35))</f>
      </c>
    </row>
    <row r="36" spans="1:6" x14ac:dyDescent="0.25">
      <c r="A36" s="9"/>
      <c r="B36" s="9"/>
      <c r="C36" s="9"/>
      <c r="D36" s="11"/>
      <c r="E36" s="11"/>
      <c r="F36" s="12">
        <f>IF(A36="","",N(D36)-N(E36))</f>
      </c>
    </row>
    <row r="37" spans="1:6" x14ac:dyDescent="0.25">
      <c r="A37" s="9"/>
      <c r="B37" s="9"/>
      <c r="C37" s="9"/>
      <c r="D37" s="11"/>
      <c r="E37" s="11"/>
      <c r="F37" s="12">
        <f>IF(A37="","",N(D37)-N(E37))</f>
      </c>
    </row>
    <row r="38" spans="1:6" x14ac:dyDescent="0.25">
      <c r="A38" s="9"/>
      <c r="B38" s="9"/>
      <c r="C38" s="9"/>
      <c r="D38" s="11"/>
      <c r="E38" s="11"/>
      <c r="F38" s="12">
        <f>IF(A38="","",N(D38)-N(E38))</f>
      </c>
    </row>
    <row r="39" spans="1:6" x14ac:dyDescent="0.25">
      <c r="A39" s="9"/>
      <c r="B39" s="9"/>
      <c r="C39" s="9"/>
      <c r="D39" s="11"/>
      <c r="E39" s="11"/>
      <c r="F39" s="12">
        <f>IF(A39="","",N(D39)-N(E39))</f>
      </c>
    </row>
    <row r="40" spans="1:6" x14ac:dyDescent="0.25">
      <c r="A40" s="9"/>
      <c r="B40" s="9"/>
      <c r="C40" s="9"/>
      <c r="D40" s="11"/>
      <c r="E40" s="11"/>
      <c r="F40" s="12">
        <f>IF(A40="","",N(D40)-N(E40))</f>
      </c>
    </row>
    <row r="41" spans="1:6" x14ac:dyDescent="0.25">
      <c r="A41" s="9"/>
      <c r="B41" s="9"/>
      <c r="C41" s="9"/>
      <c r="D41" s="11"/>
      <c r="E41" s="11"/>
      <c r="F41" s="12">
        <f>IF(A41="","",N(D41)-N(E41))</f>
      </c>
    </row>
    <row r="42" spans="1:6" x14ac:dyDescent="0.25">
      <c r="A42" s="9"/>
      <c r="B42" s="9"/>
      <c r="C42" s="9"/>
      <c r="D42" s="11"/>
      <c r="E42" s="11"/>
      <c r="F42" s="12">
        <f>IF(A42="","",N(D42)-N(E42))</f>
      </c>
    </row>
    <row r="43" spans="1:6" x14ac:dyDescent="0.25">
      <c r="A43" s="9"/>
      <c r="B43" s="9"/>
      <c r="C43" s="9"/>
      <c r="D43" s="11"/>
      <c r="E43" s="11"/>
      <c r="F43" s="12">
        <f>IF(A43="","",N(D43)-N(E43))</f>
      </c>
    </row>
    <row r="44" spans="1:6" x14ac:dyDescent="0.25">
      <c r="A44" s="9"/>
      <c r="B44" s="9"/>
      <c r="C44" s="9"/>
      <c r="D44" s="11"/>
      <c r="E44" s="11"/>
      <c r="F44" s="12">
        <f>IF(A44="","",N(D44)-N(E44))</f>
      </c>
    </row>
    <row r="45" spans="1:6" x14ac:dyDescent="0.25">
      <c r="A45" s="9"/>
      <c r="B45" s="9"/>
      <c r="C45" s="9"/>
      <c r="D45" s="11"/>
      <c r="E45" s="11"/>
      <c r="F45" s="12">
        <f>IF(A45="","",N(D45)-N(E45))</f>
      </c>
    </row>
    <row r="46" spans="1:6" x14ac:dyDescent="0.25">
      <c r="A46" s="9"/>
      <c r="B46" s="9"/>
      <c r="C46" s="9"/>
      <c r="D46" s="11"/>
      <c r="E46" s="11"/>
      <c r="F46" s="12">
        <f>IF(A46="","",N(D46)-N(E46))</f>
      </c>
    </row>
    <row r="47" spans="1:6" x14ac:dyDescent="0.25">
      <c r="A47" s="9"/>
      <c r="B47" s="9"/>
      <c r="C47" s="9"/>
      <c r="D47" s="11"/>
      <c r="E47" s="11"/>
      <c r="F47" s="12">
        <f>IF(A47="","",N(D47)-N(E47))</f>
      </c>
    </row>
    <row r="48" spans="1:6" x14ac:dyDescent="0.25">
      <c r="A48" s="9"/>
      <c r="B48" s="9"/>
      <c r="C48" s="9"/>
      <c r="D48" s="11"/>
      <c r="E48" s="11"/>
      <c r="F48" s="12">
        <f>IF(A48="","",N(D48)-N(E48))</f>
      </c>
    </row>
    <row r="49" spans="1:6" x14ac:dyDescent="0.25">
      <c r="A49" s="9"/>
      <c r="B49" s="9"/>
      <c r="C49" s="9"/>
      <c r="D49" s="11"/>
      <c r="E49" s="11"/>
      <c r="F49" s="12">
        <f>IF(A49="","",N(D49)-N(E49))</f>
      </c>
    </row>
    <row r="50" spans="1:6" x14ac:dyDescent="0.25">
      <c r="A50" s="9"/>
      <c r="B50" s="9"/>
      <c r="C50" s="9"/>
      <c r="D50" s="11"/>
      <c r="E50" s="11"/>
      <c r="F50" s="12">
        <f>IF(A50="","",N(D50)-N(E50))</f>
      </c>
    </row>
    <row r="51" spans="1:6" x14ac:dyDescent="0.25">
      <c r="A51" s="9"/>
      <c r="B51" s="9"/>
      <c r="C51" s="9"/>
      <c r="D51" s="11"/>
      <c r="E51" s="11"/>
      <c r="F51" s="12">
        <f>IF(A51="","",N(D51)-N(E51))</f>
      </c>
    </row>
    <row r="52" spans="1:6" x14ac:dyDescent="0.25">
      <c r="A52" s="9"/>
      <c r="B52" s="9"/>
      <c r="C52" s="9"/>
      <c r="D52" s="11"/>
      <c r="E52" s="11"/>
      <c r="F52" s="12">
        <f>IF(A52="","",N(D52)-N(E52))</f>
      </c>
    </row>
    <row r="53" spans="1:6" x14ac:dyDescent="0.25">
      <c r="A53" s="9"/>
      <c r="B53" s="9"/>
      <c r="C53" s="9"/>
      <c r="D53" s="11"/>
      <c r="E53" s="11"/>
      <c r="F53" s="12">
        <f>IF(A53="","",N(D53)-N(E53))</f>
      </c>
    </row>
    <row r="54" spans="1:6" x14ac:dyDescent="0.25">
      <c r="A54" s="9"/>
      <c r="B54" s="9"/>
      <c r="C54" s="9"/>
      <c r="D54" s="11"/>
      <c r="E54" s="11"/>
      <c r="F54" s="12">
        <f>IF(A54="","",N(D54)-N(E54))</f>
      </c>
    </row>
    <row r="55" spans="1:6" x14ac:dyDescent="0.25">
      <c r="A55" s="9"/>
      <c r="B55" s="9"/>
      <c r="C55" s="9"/>
      <c r="D55" s="11"/>
      <c r="E55" s="11"/>
      <c r="F55" s="12">
        <f>IF(A55="","",N(D55)-N(E55))</f>
      </c>
    </row>
    <row r="56" spans="1:6" x14ac:dyDescent="0.25">
      <c r="A56" s="9"/>
      <c r="B56" s="9"/>
      <c r="C56" s="9"/>
      <c r="D56" s="11"/>
      <c r="E56" s="11"/>
      <c r="F56" s="12">
        <f>IF(A56="","",N(D56)-N(E56))</f>
      </c>
    </row>
    <row r="57" spans="1:6" x14ac:dyDescent="0.25">
      <c r="A57" s="9"/>
      <c r="B57" s="9"/>
      <c r="C57" s="9"/>
      <c r="D57" s="11"/>
      <c r="E57" s="11"/>
      <c r="F57" s="12">
        <f>IF(A57="","",N(D57)-N(E57))</f>
      </c>
    </row>
    <row r="58" spans="1:6" x14ac:dyDescent="0.25">
      <c r="A58" s="9"/>
      <c r="B58" s="9"/>
      <c r="C58" s="9"/>
      <c r="D58" s="11"/>
      <c r="E58" s="11"/>
      <c r="F58" s="12">
        <f>IF(A58="","",N(D58)-N(E58))</f>
      </c>
    </row>
    <row r="59" spans="1:6" x14ac:dyDescent="0.25">
      <c r="A59" s="9"/>
      <c r="B59" s="9"/>
      <c r="C59" s="9"/>
      <c r="D59" s="11"/>
      <c r="E59" s="11"/>
      <c r="F59" s="12">
        <f>IF(A59="","",N(D59)-N(E59))</f>
      </c>
    </row>
    <row r="60" spans="1:6" x14ac:dyDescent="0.25">
      <c r="A60" s="9"/>
      <c r="B60" s="9"/>
      <c r="C60" s="9"/>
      <c r="D60" s="11"/>
      <c r="E60" s="11"/>
      <c r="F60" s="12">
        <f>IF(A60="","",N(D60)-N(E60))</f>
      </c>
    </row>
    <row r="61" spans="1:6" x14ac:dyDescent="0.25">
      <c r="A61" s="9"/>
      <c r="B61" s="9"/>
      <c r="C61" s="9"/>
      <c r="D61" s="11"/>
      <c r="E61" s="11"/>
      <c r="F61" s="12">
        <f>IF(A61="","",N(D61)-N(E61))</f>
      </c>
    </row>
    <row r="62" spans="1:6" x14ac:dyDescent="0.25">
      <c r="A62" s="9"/>
      <c r="B62" s="9"/>
      <c r="C62" s="9"/>
      <c r="D62" s="11"/>
      <c r="E62" s="11"/>
      <c r="F62" s="12">
        <f>IF(A62="","",N(D62)-N(E62))</f>
      </c>
    </row>
    <row r="63" spans="1:6" x14ac:dyDescent="0.25">
      <c r="A63" s="9"/>
      <c r="B63" s="9"/>
      <c r="C63" s="9"/>
      <c r="D63" s="11"/>
      <c r="E63" s="11"/>
      <c r="F63" s="12">
        <f>IF(A63="","",N(D63)-N(E63))</f>
      </c>
    </row>
    <row r="64" spans="1:6" x14ac:dyDescent="0.25">
      <c r="A64" s="9"/>
      <c r="B64" s="9"/>
      <c r="C64" s="9"/>
      <c r="D64" s="11"/>
      <c r="E64" s="11"/>
      <c r="F64" s="12">
        <f>IF(A64="","",N(D64)-N(E64))</f>
      </c>
    </row>
    <row r="65" spans="1:6" x14ac:dyDescent="0.25">
      <c r="A65" s="9"/>
      <c r="B65" s="9"/>
      <c r="C65" s="9"/>
      <c r="D65" s="11"/>
      <c r="E65" s="11"/>
      <c r="F65" s="12">
        <f>IF(A65="","",N(D65)-N(E65))</f>
      </c>
    </row>
    <row r="66" spans="1:6" x14ac:dyDescent="0.25">
      <c r="A66" s="9"/>
      <c r="B66" s="9"/>
      <c r="C66" s="9"/>
      <c r="D66" s="11"/>
      <c r="E66" s="11"/>
      <c r="F66" s="12">
        <f>IF(A66="","",N(D66)-N(E66))</f>
      </c>
    </row>
    <row r="67" spans="1:6" x14ac:dyDescent="0.25">
      <c r="A67" s="9"/>
      <c r="B67" s="9"/>
      <c r="C67" s="9"/>
      <c r="D67" s="11"/>
      <c r="E67" s="11"/>
      <c r="F67" s="12">
        <f>IF(A67="","",N(D67)-N(E67))</f>
      </c>
    </row>
    <row r="68" spans="1:6" x14ac:dyDescent="0.25">
      <c r="A68" s="9"/>
      <c r="B68" s="9"/>
      <c r="C68" s="9"/>
      <c r="D68" s="11"/>
      <c r="E68" s="11"/>
      <c r="F68" s="12">
        <f>IF(A68="","",N(D68)-N(E68))</f>
      </c>
    </row>
    <row r="69" spans="1:6" x14ac:dyDescent="0.25">
      <c r="A69" s="9"/>
      <c r="B69" s="9"/>
      <c r="C69" s="9"/>
      <c r="D69" s="11"/>
      <c r="E69" s="11"/>
      <c r="F69" s="12">
        <f>IF(A69="","",N(D69)-N(E69))</f>
      </c>
    </row>
    <row r="70" spans="1:6" x14ac:dyDescent="0.25">
      <c r="A70" s="9"/>
      <c r="B70" s="9"/>
      <c r="C70" s="9"/>
      <c r="D70" s="11"/>
      <c r="E70" s="11"/>
      <c r="F70" s="12">
        <f>IF(A70="","",N(D70)-N(E70))</f>
      </c>
    </row>
    <row r="71" spans="1:6" x14ac:dyDescent="0.25">
      <c r="A71" s="9"/>
      <c r="B71" s="9"/>
      <c r="C71" s="9"/>
      <c r="D71" s="11"/>
      <c r="E71" s="11"/>
      <c r="F71" s="12">
        <f>IF(A71="","",N(D71)-N(E71))</f>
      </c>
    </row>
    <row r="72" spans="1:6" x14ac:dyDescent="0.25">
      <c r="A72" s="9"/>
      <c r="B72" s="9"/>
      <c r="C72" s="9"/>
      <c r="D72" s="11"/>
      <c r="E72" s="11"/>
      <c r="F72" s="12">
        <f>IF(A72="","",N(D72)-N(E72))</f>
      </c>
    </row>
    <row r="73" spans="1:6" x14ac:dyDescent="0.25">
      <c r="A73" s="9"/>
      <c r="B73" s="9"/>
      <c r="C73" s="9"/>
      <c r="D73" s="11"/>
      <c r="E73" s="11"/>
      <c r="F73" s="12">
        <f>IF(A73="","",N(D73)-N(E73))</f>
      </c>
    </row>
    <row r="74" spans="1:6" x14ac:dyDescent="0.25">
      <c r="A74" s="9"/>
      <c r="B74" s="9"/>
      <c r="C74" s="9"/>
      <c r="D74" s="11"/>
      <c r="E74" s="11"/>
      <c r="F74" s="12">
        <f>IF(A74="","",N(D74)-N(E74))</f>
      </c>
    </row>
    <row r="75" spans="1:6" x14ac:dyDescent="0.25">
      <c r="A75" s="9"/>
      <c r="B75" s="9"/>
      <c r="C75" s="9"/>
      <c r="D75" s="11"/>
      <c r="E75" s="11"/>
      <c r="F75" s="12">
        <f>IF(A75="","",N(D75)-N(E75))</f>
      </c>
    </row>
    <row r="76" spans="1:6" x14ac:dyDescent="0.25">
      <c r="A76" s="9"/>
      <c r="B76" s="9"/>
      <c r="C76" s="9"/>
      <c r="D76" s="11"/>
      <c r="E76" s="11"/>
      <c r="F76" s="12">
        <f>IF(A76="","",N(D76)-N(E76))</f>
      </c>
    </row>
    <row r="77" spans="1:6" x14ac:dyDescent="0.25">
      <c r="A77" s="9"/>
      <c r="B77" s="9"/>
      <c r="C77" s="9"/>
      <c r="D77" s="11"/>
      <c r="E77" s="11"/>
      <c r="F77" s="12">
        <f>IF(A77="","",N(D77)-N(E77))</f>
      </c>
    </row>
    <row r="78" spans="1:6" x14ac:dyDescent="0.25">
      <c r="A78" s="9"/>
      <c r="B78" s="9"/>
      <c r="C78" s="9"/>
      <c r="D78" s="11"/>
      <c r="E78" s="11"/>
      <c r="F78" s="12">
        <f>IF(A78="","",N(D78)-N(E78))</f>
      </c>
    </row>
    <row r="79" spans="1:6" x14ac:dyDescent="0.25">
      <c r="A79" s="9"/>
      <c r="B79" s="9"/>
      <c r="C79" s="9"/>
      <c r="D79" s="11"/>
      <c r="E79" s="11"/>
      <c r="F79" s="12">
        <f>IF(A79="","",N(D79)-N(E79))</f>
      </c>
    </row>
    <row r="80" spans="1:6" x14ac:dyDescent="0.25">
      <c r="A80" s="9"/>
      <c r="B80" s="9"/>
      <c r="C80" s="9"/>
      <c r="D80" s="11"/>
      <c r="E80" s="11"/>
      <c r="F80" s="12">
        <f>IF(A80="","",N(D80)-N(E80))</f>
      </c>
    </row>
    <row r="81" spans="1:6" x14ac:dyDescent="0.25">
      <c r="A81" s="9"/>
      <c r="B81" s="9"/>
      <c r="C81" s="9"/>
      <c r="D81" s="11"/>
      <c r="E81" s="11"/>
      <c r="F81" s="12">
        <f>IF(A81="","",N(D81)-N(E81))</f>
      </c>
    </row>
    <row r="82" spans="1:6" x14ac:dyDescent="0.25">
      <c r="A82" s="9"/>
      <c r="B82" s="9"/>
      <c r="C82" s="9"/>
      <c r="D82" s="11"/>
      <c r="E82" s="11"/>
      <c r="F82" s="12">
        <f>IF(A82="","",N(D82)-N(E82))</f>
      </c>
    </row>
    <row r="83" spans="1:6" x14ac:dyDescent="0.25">
      <c r="A83" s="9"/>
      <c r="B83" s="9"/>
      <c r="C83" s="9"/>
      <c r="D83" s="11"/>
      <c r="E83" s="11"/>
      <c r="F83" s="12">
        <f>IF(A83="","",N(D83)-N(E83))</f>
      </c>
    </row>
    <row r="84" spans="1:6" x14ac:dyDescent="0.25">
      <c r="A84" s="9"/>
      <c r="B84" s="9"/>
      <c r="C84" s="9"/>
      <c r="D84" s="11"/>
      <c r="E84" s="11"/>
      <c r="F84" s="12">
        <f>IF(A84="","",N(D84)-N(E84))</f>
      </c>
    </row>
    <row r="85" spans="1:6" x14ac:dyDescent="0.25">
      <c r="A85" s="9"/>
      <c r="B85" s="9"/>
      <c r="C85" s="9"/>
      <c r="D85" s="11"/>
      <c r="E85" s="11"/>
      <c r="F85" s="12">
        <f>IF(A85="","",N(D85)-N(E85))</f>
      </c>
    </row>
    <row r="86" spans="1:6" x14ac:dyDescent="0.25">
      <c r="A86" s="9"/>
      <c r="B86" s="9"/>
      <c r="C86" s="9"/>
      <c r="D86" s="11"/>
      <c r="E86" s="11"/>
      <c r="F86" s="12">
        <f>IF(A86="","",N(D86)-N(E86))</f>
      </c>
    </row>
    <row r="87" spans="1:6" x14ac:dyDescent="0.25">
      <c r="A87" s="9"/>
      <c r="B87" s="9"/>
      <c r="C87" s="9"/>
      <c r="D87" s="11"/>
      <c r="E87" s="11"/>
      <c r="F87" s="12">
        <f>IF(A87="","",N(D87)-N(E87))</f>
      </c>
    </row>
    <row r="88" spans="1:6" x14ac:dyDescent="0.25">
      <c r="A88" s="9"/>
      <c r="B88" s="9"/>
      <c r="C88" s="9"/>
      <c r="D88" s="11"/>
      <c r="E88" s="11"/>
      <c r="F88" s="12">
        <f>IF(A88="","",N(D88)-N(E88))</f>
      </c>
    </row>
    <row r="89" spans="1:6" x14ac:dyDescent="0.25">
      <c r="A89" s="9"/>
      <c r="B89" s="9"/>
      <c r="C89" s="9"/>
      <c r="D89" s="11"/>
      <c r="E89" s="11"/>
      <c r="F89" s="12">
        <f>IF(A89="","",N(D89)-N(E89))</f>
      </c>
    </row>
    <row r="90" spans="1:6" x14ac:dyDescent="0.25">
      <c r="A90" s="9"/>
      <c r="B90" s="9"/>
      <c r="C90" s="9"/>
      <c r="D90" s="11"/>
      <c r="E90" s="11"/>
      <c r="F90" s="12">
        <f>IF(A90="","",N(D90)-N(E90))</f>
      </c>
    </row>
    <row r="91" spans="1:6" x14ac:dyDescent="0.25">
      <c r="A91" s="9"/>
      <c r="B91" s="9"/>
      <c r="C91" s="9"/>
      <c r="D91" s="11"/>
      <c r="E91" s="11"/>
      <c r="F91" s="12">
        <f>IF(A91="","",N(D91)-N(E91))</f>
      </c>
    </row>
    <row r="92" spans="1:6" x14ac:dyDescent="0.25">
      <c r="A92" s="9"/>
      <c r="B92" s="9"/>
      <c r="C92" s="9"/>
      <c r="D92" s="11"/>
      <c r="E92" s="11"/>
      <c r="F92" s="12">
        <f>IF(A92="","",N(D92)-N(E92))</f>
      </c>
    </row>
    <row r="93" spans="1:6" x14ac:dyDescent="0.25">
      <c r="A93" s="9"/>
      <c r="B93" s="9"/>
      <c r="C93" s="9"/>
      <c r="D93" s="11"/>
      <c r="E93" s="11"/>
      <c r="F93" s="12">
        <f>IF(A93="","",N(D93)-N(E93))</f>
      </c>
    </row>
    <row r="94" spans="1:6" x14ac:dyDescent="0.25">
      <c r="A94" s="9"/>
      <c r="B94" s="9"/>
      <c r="C94" s="9"/>
      <c r="D94" s="11"/>
      <c r="E94" s="11"/>
      <c r="F94" s="12">
        <f>IF(A94="","",N(D94)-N(E94))</f>
      </c>
    </row>
    <row r="95" spans="1:6" x14ac:dyDescent="0.25">
      <c r="A95" s="9"/>
      <c r="B95" s="9"/>
      <c r="C95" s="9"/>
      <c r="D95" s="11"/>
      <c r="E95" s="11"/>
      <c r="F95" s="12">
        <f>IF(A95="","",N(D95)-N(E95))</f>
      </c>
    </row>
    <row r="96" spans="1:6" x14ac:dyDescent="0.25">
      <c r="A96" s="9"/>
      <c r="B96" s="9"/>
      <c r="C96" s="9"/>
      <c r="D96" s="11"/>
      <c r="E96" s="11"/>
      <c r="F96" s="12">
        <f>IF(A96="","",N(D96)-N(E96))</f>
      </c>
    </row>
    <row r="97" spans="1:6" x14ac:dyDescent="0.25">
      <c r="A97" s="9"/>
      <c r="B97" s="9"/>
      <c r="C97" s="9"/>
      <c r="D97" s="11"/>
      <c r="E97" s="11"/>
      <c r="F97" s="12">
        <f>IF(A97="","",N(D97)-N(E97))</f>
      </c>
    </row>
    <row r="98" spans="1:6" x14ac:dyDescent="0.25">
      <c r="A98" s="9"/>
      <c r="B98" s="9"/>
      <c r="C98" s="9"/>
      <c r="D98" s="11"/>
      <c r="E98" s="11"/>
      <c r="F98" s="12">
        <f>IF(A98="","",N(D98)-N(E98))</f>
      </c>
    </row>
    <row r="99" spans="1:6" x14ac:dyDescent="0.25">
      <c r="A99" s="9"/>
      <c r="B99" s="9"/>
      <c r="C99" s="9"/>
      <c r="D99" s="11"/>
      <c r="E99" s="11"/>
      <c r="F99" s="12">
        <f>IF(A99="","",N(D99)-N(E99))</f>
      </c>
    </row>
    <row r="100" spans="1:6" x14ac:dyDescent="0.25">
      <c r="A100" s="9"/>
      <c r="B100" s="9"/>
      <c r="C100" s="9"/>
      <c r="D100" s="11"/>
      <c r="E100" s="11"/>
      <c r="F100" s="12">
        <f>IF(A100="","",N(D100)-N(E100))</f>
      </c>
    </row>
    <row r="101" spans="1:6" x14ac:dyDescent="0.25">
      <c r="A101" s="9"/>
      <c r="B101" s="9"/>
      <c r="C101" s="9"/>
      <c r="D101" s="11"/>
      <c r="E101" s="11"/>
      <c r="F101" s="12">
        <f>IF(A101="","",N(D101)-N(E101))</f>
      </c>
    </row>
    <row r="102" spans="1:6" x14ac:dyDescent="0.25">
      <c r="A102" s="9"/>
      <c r="B102" s="9"/>
      <c r="C102" s="9"/>
      <c r="D102" s="11"/>
      <c r="E102" s="11"/>
      <c r="F102" s="12">
        <f>IF(A102="","",N(D102)-N(E102))</f>
      </c>
    </row>
    <row r="103" spans="1:6" x14ac:dyDescent="0.25">
      <c r="A103" s="9"/>
      <c r="B103" s="9"/>
      <c r="C103" s="9"/>
      <c r="D103" s="11"/>
      <c r="E103" s="11"/>
      <c r="F103" s="12">
        <f>IF(A103="","",N(D103)-N(E103))</f>
      </c>
    </row>
    <row r="104" spans="1:6" x14ac:dyDescent="0.25">
      <c r="A104" s="9"/>
      <c r="B104" s="9"/>
      <c r="C104" s="9"/>
      <c r="D104" s="11"/>
      <c r="E104" s="11"/>
      <c r="F104" s="12">
        <f>IF(A104="","",N(D104)-N(E104))</f>
      </c>
    </row>
    <row r="105" spans="1:6" x14ac:dyDescent="0.25">
      <c r="A105" s="9"/>
      <c r="B105" s="9"/>
      <c r="C105" s="9"/>
      <c r="D105" s="11"/>
      <c r="E105" s="11"/>
      <c r="F105" s="12">
        <f>IF(A105="","",N(D105)-N(E105))</f>
      </c>
    </row>
    <row r="106" spans="1:6" x14ac:dyDescent="0.25">
      <c r="A106" s="9"/>
      <c r="B106" s="9"/>
      <c r="C106" s="9"/>
      <c r="D106" s="11"/>
      <c r="E106" s="11"/>
      <c r="F106" s="12">
        <f>IF(A106="","",N(D106)-N(E106))</f>
      </c>
    </row>
    <row r="107" spans="1:6" x14ac:dyDescent="0.25">
      <c r="A107" s="9"/>
      <c r="B107" s="9"/>
      <c r="C107" s="9"/>
      <c r="D107" s="11"/>
      <c r="E107" s="11"/>
      <c r="F107" s="12">
        <f>IF(A107="","",N(D107)-N(E107))</f>
      </c>
    </row>
    <row r="108" spans="1:6" x14ac:dyDescent="0.25">
      <c r="A108" s="9"/>
      <c r="B108" s="9"/>
      <c r="C108" s="9"/>
      <c r="D108" s="11"/>
      <c r="E108" s="11"/>
      <c r="F108" s="12">
        <f>IF(A108="","",N(D108)-N(E108))</f>
      </c>
    </row>
    <row r="109" spans="1:6" x14ac:dyDescent="0.25">
      <c r="A109" s="9"/>
      <c r="B109" s="9"/>
      <c r="C109" s="9"/>
      <c r="D109" s="11"/>
      <c r="E109" s="11"/>
      <c r="F109" s="12">
        <f>IF(A109="","",N(D109)-N(E109))</f>
      </c>
    </row>
    <row r="110" spans="1:6" x14ac:dyDescent="0.25">
      <c r="A110" s="9"/>
      <c r="B110" s="9"/>
      <c r="C110" s="9"/>
      <c r="D110" s="11"/>
      <c r="E110" s="11"/>
      <c r="F110" s="12">
        <f>IF(A110="","",N(D110)-N(E110))</f>
      </c>
    </row>
    <row r="111" spans="1:6" x14ac:dyDescent="0.25">
      <c r="A111" s="9"/>
      <c r="B111" s="9"/>
      <c r="C111" s="9"/>
      <c r="D111" s="11"/>
      <c r="E111" s="11"/>
      <c r="F111" s="12">
        <f>IF(A111="","",N(D111)-N(E111))</f>
      </c>
    </row>
    <row r="112" spans="1:6" x14ac:dyDescent="0.25">
      <c r="A112" s="9"/>
      <c r="B112" s="9"/>
      <c r="C112" s="9"/>
      <c r="D112" s="11"/>
      <c r="E112" s="11"/>
      <c r="F112" s="12">
        <f>IF(A112="","",N(D112)-N(E112))</f>
      </c>
    </row>
    <row r="113" spans="1:6" x14ac:dyDescent="0.25">
      <c r="A113" s="9"/>
      <c r="B113" s="9"/>
      <c r="C113" s="9"/>
      <c r="D113" s="11"/>
      <c r="E113" s="11"/>
      <c r="F113" s="12">
        <f>IF(A113="","",N(D113)-N(E113))</f>
      </c>
    </row>
    <row r="114" spans="1:6" x14ac:dyDescent="0.25">
      <c r="A114" s="9"/>
      <c r="B114" s="9"/>
      <c r="C114" s="9"/>
      <c r="D114" s="11"/>
      <c r="E114" s="11"/>
      <c r="F114" s="12">
        <f>IF(A114="","",N(D114)-N(E114))</f>
      </c>
    </row>
    <row r="115" spans="1:6" x14ac:dyDescent="0.25">
      <c r="A115" s="9"/>
      <c r="B115" s="9"/>
      <c r="C115" s="9"/>
      <c r="D115" s="11"/>
      <c r="E115" s="11"/>
      <c r="F115" s="12">
        <f>IF(A115="","",N(D115)-N(E115))</f>
      </c>
    </row>
    <row r="116" spans="1:6" x14ac:dyDescent="0.25">
      <c r="A116" s="9"/>
      <c r="B116" s="9"/>
      <c r="C116" s="9"/>
      <c r="D116" s="11"/>
      <c r="E116" s="11"/>
      <c r="F116" s="12">
        <f>IF(A116="","",N(D116)-N(E116))</f>
      </c>
    </row>
    <row r="117" spans="1:6" x14ac:dyDescent="0.25">
      <c r="A117" s="9"/>
      <c r="B117" s="9"/>
      <c r="C117" s="9"/>
      <c r="D117" s="11"/>
      <c r="E117" s="11"/>
      <c r="F117" s="12">
        <f>IF(A117="","",N(D117)-N(E117))</f>
      </c>
    </row>
    <row r="118" spans="1:6" x14ac:dyDescent="0.25">
      <c r="A118" s="9"/>
      <c r="B118" s="9"/>
      <c r="C118" s="9"/>
      <c r="D118" s="11"/>
      <c r="E118" s="11"/>
      <c r="F118" s="12">
        <f>IF(A118="","",N(D118)-N(E118))</f>
      </c>
    </row>
    <row r="119" spans="1:6" x14ac:dyDescent="0.25">
      <c r="A119" s="9"/>
      <c r="B119" s="9"/>
      <c r="C119" s="9"/>
      <c r="D119" s="11"/>
      <c r="E119" s="11"/>
      <c r="F119" s="12">
        <f>IF(A119="","",N(D119)-N(E119))</f>
      </c>
    </row>
    <row r="120" spans="1:6" x14ac:dyDescent="0.25">
      <c r="A120" s="9"/>
      <c r="B120" s="9"/>
      <c r="C120" s="9"/>
      <c r="D120" s="11"/>
      <c r="E120" s="11"/>
      <c r="F120" s="12">
        <f>IF(A120="","",N(D120)-N(E120))</f>
      </c>
    </row>
    <row r="121" spans="1:6" x14ac:dyDescent="0.25">
      <c r="A121" s="9"/>
      <c r="B121" s="9"/>
      <c r="C121" s="9"/>
      <c r="D121" s="11"/>
      <c r="E121" s="11"/>
      <c r="F121" s="12">
        <f>IF(A121="","",N(D121)-N(E121))</f>
      </c>
    </row>
    <row r="122" spans="1:6" x14ac:dyDescent="0.25">
      <c r="A122" s="9"/>
      <c r="B122" s="9"/>
      <c r="C122" s="9"/>
      <c r="D122" s="11"/>
      <c r="E122" s="11"/>
      <c r="F122" s="12">
        <f>IF(A122="","",N(D122)-N(E122))</f>
      </c>
    </row>
    <row r="123" spans="1:6" x14ac:dyDescent="0.25">
      <c r="A123" s="9"/>
      <c r="B123" s="9"/>
      <c r="C123" s="9"/>
      <c r="D123" s="11"/>
      <c r="E123" s="11"/>
      <c r="F123" s="12">
        <f>IF(A123="","",N(D123)-N(E123))</f>
      </c>
    </row>
    <row r="124" spans="1:6" x14ac:dyDescent="0.25">
      <c r="A124" s="9"/>
      <c r="B124" s="9"/>
      <c r="C124" s="9"/>
      <c r="D124" s="11"/>
      <c r="E124" s="11"/>
      <c r="F124" s="12">
        <f>IF(A124="","",N(D124)-N(E124))</f>
      </c>
    </row>
    <row r="125" spans="1:6" x14ac:dyDescent="0.25">
      <c r="A125" s="9"/>
      <c r="B125" s="9"/>
      <c r="C125" s="9"/>
      <c r="D125" s="11"/>
      <c r="E125" s="11"/>
      <c r="F125" s="12">
        <f>IF(A125="","",N(D125)-N(E125))</f>
      </c>
    </row>
    <row r="126" spans="1:6" x14ac:dyDescent="0.25">
      <c r="A126" s="9"/>
      <c r="B126" s="9"/>
      <c r="C126" s="9"/>
      <c r="D126" s="11"/>
      <c r="E126" s="11"/>
      <c r="F126" s="12">
        <f>IF(A126="","",N(D126)-N(E126))</f>
      </c>
    </row>
    <row r="127" spans="1:6" x14ac:dyDescent="0.25">
      <c r="A127" s="9"/>
      <c r="B127" s="9"/>
      <c r="C127" s="9"/>
      <c r="D127" s="11"/>
      <c r="E127" s="11"/>
      <c r="F127" s="12">
        <f>IF(A127="","",N(D127)-N(E127))</f>
      </c>
    </row>
    <row r="128" spans="1:6" x14ac:dyDescent="0.25">
      <c r="A128" s="9"/>
      <c r="B128" s="9"/>
      <c r="C128" s="9"/>
      <c r="D128" s="11"/>
      <c r="E128" s="11"/>
      <c r="F128" s="12">
        <f>IF(A128="","",N(D128)-N(E128))</f>
      </c>
    </row>
    <row r="129" spans="1:6" x14ac:dyDescent="0.25">
      <c r="A129" s="9"/>
      <c r="B129" s="9"/>
      <c r="C129" s="9"/>
      <c r="D129" s="11"/>
      <c r="E129" s="11"/>
      <c r="F129" s="12">
        <f>IF(A129="","",N(D129)-N(E129))</f>
      </c>
    </row>
    <row r="130" spans="1:6" x14ac:dyDescent="0.25">
      <c r="A130" s="9"/>
      <c r="B130" s="9"/>
      <c r="C130" s="9"/>
      <c r="D130" s="11"/>
      <c r="E130" s="11"/>
      <c r="F130" s="12">
        <f>IF(A130="","",N(D130)-N(E130))</f>
      </c>
    </row>
    <row r="131" spans="1:6" x14ac:dyDescent="0.25">
      <c r="A131" s="9"/>
      <c r="B131" s="9"/>
      <c r="C131" s="9"/>
      <c r="D131" s="11"/>
      <c r="E131" s="11"/>
      <c r="F131" s="12">
        <f>IF(A131="","",N(D131)-N(E131))</f>
      </c>
    </row>
    <row r="132" spans="1:6" x14ac:dyDescent="0.25">
      <c r="A132" s="9"/>
      <c r="B132" s="9"/>
      <c r="C132" s="9"/>
      <c r="D132" s="11"/>
      <c r="E132" s="11"/>
      <c r="F132" s="12">
        <f>IF(A132="","",N(D132)-N(E132))</f>
      </c>
    </row>
    <row r="133" spans="1:6" x14ac:dyDescent="0.25">
      <c r="A133" s="9"/>
      <c r="B133" s="9"/>
      <c r="C133" s="9"/>
      <c r="D133" s="11"/>
      <c r="E133" s="11"/>
      <c r="F133" s="12">
        <f>IF(A133="","",N(D133)-N(E133))</f>
      </c>
    </row>
    <row r="134" spans="1:6" x14ac:dyDescent="0.25">
      <c r="A134" s="9"/>
      <c r="B134" s="9"/>
      <c r="C134" s="9"/>
      <c r="D134" s="11"/>
      <c r="E134" s="11"/>
      <c r="F134" s="12">
        <f>IF(A134="","",N(D134)-N(E134))</f>
      </c>
    </row>
    <row r="135" spans="1:6" x14ac:dyDescent="0.25">
      <c r="A135" s="9"/>
      <c r="B135" s="9"/>
      <c r="C135" s="9"/>
      <c r="D135" s="11"/>
      <c r="E135" s="11"/>
      <c r="F135" s="12">
        <f>IF(A135="","",N(D135)-N(E135))</f>
      </c>
    </row>
    <row r="136" spans="1:6" x14ac:dyDescent="0.25">
      <c r="A136" s="9"/>
      <c r="B136" s="9"/>
      <c r="C136" s="9"/>
      <c r="D136" s="11"/>
      <c r="E136" s="11"/>
      <c r="F136" s="12">
        <f>IF(A136="","",N(D136)-N(E136))</f>
      </c>
    </row>
    <row r="137" spans="1:6" x14ac:dyDescent="0.25">
      <c r="A137" s="9"/>
      <c r="B137" s="9"/>
      <c r="C137" s="9"/>
      <c r="D137" s="11"/>
      <c r="E137" s="11"/>
      <c r="F137" s="12">
        <f>IF(A137="","",N(D137)-N(E137))</f>
      </c>
    </row>
    <row r="138" spans="1:6" x14ac:dyDescent="0.25">
      <c r="A138" s="9"/>
      <c r="B138" s="9"/>
      <c r="C138" s="9"/>
      <c r="D138" s="11"/>
      <c r="E138" s="11"/>
      <c r="F138" s="12">
        <f>IF(A138="","",N(D138)-N(E138))</f>
      </c>
    </row>
    <row r="139" spans="1:6" x14ac:dyDescent="0.25">
      <c r="A139" s="9"/>
      <c r="B139" s="9"/>
      <c r="C139" s="9"/>
      <c r="D139" s="11"/>
      <c r="E139" s="11"/>
      <c r="F139" s="12">
        <f>IF(A139="","",N(D139)-N(E139))</f>
      </c>
    </row>
    <row r="140" spans="1:6" x14ac:dyDescent="0.25">
      <c r="A140" s="9"/>
      <c r="B140" s="9"/>
      <c r="C140" s="9"/>
      <c r="D140" s="11"/>
      <c r="E140" s="11"/>
      <c r="F140" s="12">
        <f>IF(A140="","",N(D140)-N(E140))</f>
      </c>
    </row>
    <row r="141" spans="1:6" x14ac:dyDescent="0.25">
      <c r="A141" s="9"/>
      <c r="B141" s="9"/>
      <c r="C141" s="9"/>
      <c r="D141" s="11"/>
      <c r="E141" s="11"/>
      <c r="F141" s="12">
        <f>IF(A141="","",N(D141)-N(E141))</f>
      </c>
    </row>
    <row r="142" spans="1:6" x14ac:dyDescent="0.25">
      <c r="A142" s="9"/>
      <c r="B142" s="9"/>
      <c r="C142" s="9"/>
      <c r="D142" s="11"/>
      <c r="E142" s="11"/>
      <c r="F142" s="12">
        <f>IF(A142="","",N(D142)-N(E142))</f>
      </c>
    </row>
    <row r="143" spans="1:6" x14ac:dyDescent="0.25">
      <c r="A143" s="9"/>
      <c r="B143" s="9"/>
      <c r="C143" s="9"/>
      <c r="D143" s="11"/>
      <c r="E143" s="11"/>
      <c r="F143" s="12">
        <f>IF(A143="","",N(D143)-N(E143))</f>
      </c>
    </row>
    <row r="144" spans="1:6" x14ac:dyDescent="0.25">
      <c r="A144" s="9"/>
      <c r="B144" s="9"/>
      <c r="C144" s="9"/>
      <c r="D144" s="11"/>
      <c r="E144" s="11"/>
      <c r="F144" s="12">
        <f>IF(A144="","",N(D144)-N(E144))</f>
      </c>
    </row>
    <row r="145" spans="1:6" x14ac:dyDescent="0.25">
      <c r="A145" s="9"/>
      <c r="B145" s="9"/>
      <c r="C145" s="9"/>
      <c r="D145" s="11"/>
      <c r="E145" s="11"/>
      <c r="F145" s="12">
        <f>IF(A145="","",N(D145)-N(E145))</f>
      </c>
    </row>
    <row r="146" spans="1:6" x14ac:dyDescent="0.25">
      <c r="A146" s="9"/>
      <c r="B146" s="9"/>
      <c r="C146" s="9"/>
      <c r="D146" s="11"/>
      <c r="E146" s="11"/>
      <c r="F146" s="12">
        <f>IF(A146="","",N(D146)-N(E146))</f>
      </c>
    </row>
    <row r="147" spans="1:6" x14ac:dyDescent="0.25">
      <c r="A147" s="9"/>
      <c r="B147" s="9"/>
      <c r="C147" s="9"/>
      <c r="D147" s="11"/>
      <c r="E147" s="11"/>
      <c r="F147" s="12">
        <f>IF(A147="","",N(D147)-N(E147))</f>
      </c>
    </row>
    <row r="148" spans="1:6" x14ac:dyDescent="0.25">
      <c r="A148" s="9"/>
      <c r="B148" s="9"/>
      <c r="C148" s="9"/>
      <c r="D148" s="11"/>
      <c r="E148" s="11"/>
      <c r="F148" s="12">
        <f>IF(A148="","",N(D148)-N(E148))</f>
      </c>
    </row>
    <row r="149" spans="1:6" x14ac:dyDescent="0.25">
      <c r="A149" s="9"/>
      <c r="B149" s="9"/>
      <c r="C149" s="9"/>
      <c r="D149" s="11"/>
      <c r="E149" s="11"/>
      <c r="F149" s="12">
        <f>IF(A149="","",N(D149)-N(E149))</f>
      </c>
    </row>
    <row r="150" spans="1:6" x14ac:dyDescent="0.25">
      <c r="A150" s="9"/>
      <c r="B150" s="9"/>
      <c r="C150" s="9"/>
      <c r="D150" s="11"/>
      <c r="E150" s="11"/>
      <c r="F150" s="12">
        <f>IF(A150="","",N(D150)-N(E150))</f>
      </c>
    </row>
    <row r="151" spans="1:6" x14ac:dyDescent="0.25">
      <c r="A151" s="9"/>
      <c r="B151" s="9"/>
      <c r="C151" s="9"/>
      <c r="D151" s="11"/>
      <c r="E151" s="11"/>
      <c r="F151" s="12">
        <f>IF(A151="","",N(D151)-N(E151))</f>
      </c>
    </row>
    <row r="152" spans="1:6" x14ac:dyDescent="0.25">
      <c r="A152" s="9"/>
      <c r="B152" s="9"/>
      <c r="C152" s="9"/>
      <c r="D152" s="11"/>
      <c r="E152" s="11"/>
      <c r="F152" s="12">
        <f>IF(A152="","",N(D152)-N(E152))</f>
      </c>
    </row>
    <row r="153" spans="1:6" x14ac:dyDescent="0.25">
      <c r="A153" s="9"/>
      <c r="B153" s="9"/>
      <c r="C153" s="9"/>
      <c r="D153" s="11"/>
      <c r="E153" s="11"/>
      <c r="F153" s="12">
        <f>IF(A153="","",N(D153)-N(E153))</f>
      </c>
    </row>
    <row r="154" spans="1:6" x14ac:dyDescent="0.25">
      <c r="A154" s="9"/>
      <c r="B154" s="9"/>
      <c r="C154" s="9"/>
      <c r="D154" s="11"/>
      <c r="E154" s="11"/>
      <c r="F154" s="12">
        <f>IF(A154="","",N(D154)-N(E154))</f>
      </c>
    </row>
    <row r="155" spans="1:6" x14ac:dyDescent="0.25">
      <c r="A155" s="9"/>
      <c r="B155" s="9"/>
      <c r="C155" s="9"/>
      <c r="D155" s="11"/>
      <c r="E155" s="11"/>
      <c r="F155" s="12">
        <f>IF(A155="","",N(D155)-N(E155))</f>
      </c>
    </row>
    <row r="156" spans="1:6" x14ac:dyDescent="0.25">
      <c r="A156" s="9"/>
      <c r="B156" s="9"/>
      <c r="C156" s="9"/>
      <c r="D156" s="11"/>
      <c r="E156" s="11"/>
      <c r="F156" s="12">
        <f>IF(A156="","",N(D156)-N(E156))</f>
      </c>
    </row>
    <row r="157" spans="1:6" x14ac:dyDescent="0.25">
      <c r="A157" s="9"/>
      <c r="B157" s="9"/>
      <c r="C157" s="9"/>
      <c r="D157" s="11"/>
      <c r="E157" s="11"/>
      <c r="F157" s="12">
        <f>IF(A157="","",N(D157)-N(E157))</f>
      </c>
    </row>
    <row r="158" spans="1:6" x14ac:dyDescent="0.25">
      <c r="A158" s="9"/>
      <c r="B158" s="9"/>
      <c r="C158" s="9"/>
      <c r="D158" s="11"/>
      <c r="E158" s="11"/>
      <c r="F158" s="12">
        <f>IF(A158="","",N(D158)-N(E158))</f>
      </c>
    </row>
    <row r="159" spans="1:6" x14ac:dyDescent="0.25">
      <c r="A159" s="9"/>
      <c r="B159" s="9"/>
      <c r="C159" s="9"/>
      <c r="D159" s="11"/>
      <c r="E159" s="11"/>
      <c r="F159" s="12">
        <f>IF(A159="","",N(D159)-N(E159))</f>
      </c>
    </row>
    <row r="160" spans="1:6" x14ac:dyDescent="0.25">
      <c r="A160" s="9"/>
      <c r="B160" s="9"/>
      <c r="C160" s="9"/>
      <c r="D160" s="11"/>
      <c r="E160" s="11"/>
      <c r="F160" s="12">
        <f>IF(A160="","",N(D160)-N(E160))</f>
      </c>
    </row>
    <row r="161" spans="1:6" x14ac:dyDescent="0.25">
      <c r="A161" s="9"/>
      <c r="B161" s="9"/>
      <c r="C161" s="9"/>
      <c r="D161" s="11"/>
      <c r="E161" s="11"/>
      <c r="F161" s="12">
        <f>IF(A161="","",N(D161)-N(E161))</f>
      </c>
    </row>
    <row r="162" spans="1:6" x14ac:dyDescent="0.25">
      <c r="A162" s="9"/>
      <c r="B162" s="9"/>
      <c r="C162" s="9"/>
      <c r="D162" s="11"/>
      <c r="E162" s="11"/>
      <c r="F162" s="12">
        <f>IF(A162="","",N(D162)-N(E162))</f>
      </c>
    </row>
    <row r="163" spans="1:6" x14ac:dyDescent="0.25">
      <c r="A163" s="9"/>
      <c r="B163" s="9"/>
      <c r="C163" s="9"/>
      <c r="D163" s="11"/>
      <c r="E163" s="11"/>
      <c r="F163" s="12">
        <f>IF(A163="","",N(D163)-N(E163))</f>
      </c>
    </row>
    <row r="164" spans="1:6" x14ac:dyDescent="0.25">
      <c r="A164" s="9"/>
      <c r="B164" s="9"/>
      <c r="C164" s="9"/>
      <c r="D164" s="11"/>
      <c r="E164" s="11"/>
      <c r="F164" s="12">
        <f>IF(A164="","",N(D164)-N(E164))</f>
      </c>
    </row>
    <row r="165" spans="1:6" x14ac:dyDescent="0.25">
      <c r="A165" s="9"/>
      <c r="B165" s="9"/>
      <c r="C165" s="9"/>
      <c r="D165" s="11"/>
      <c r="E165" s="11"/>
      <c r="F165" s="12">
        <f>IF(A165="","",N(D165)-N(E165))</f>
      </c>
    </row>
    <row r="166" spans="1:6" x14ac:dyDescent="0.25">
      <c r="A166" s="9"/>
      <c r="B166" s="9"/>
      <c r="C166" s="9"/>
      <c r="D166" s="11"/>
      <c r="E166" s="11"/>
      <c r="F166" s="12">
        <f>IF(A166="","",N(D166)-N(E166))</f>
      </c>
    </row>
    <row r="167" spans="1:6" x14ac:dyDescent="0.25">
      <c r="A167" s="9"/>
      <c r="B167" s="9"/>
      <c r="C167" s="9"/>
      <c r="D167" s="11"/>
      <c r="E167" s="11"/>
      <c r="F167" s="12">
        <f>IF(A167="","",N(D167)-N(E167))</f>
      </c>
    </row>
    <row r="168" spans="1:6" x14ac:dyDescent="0.25">
      <c r="A168" s="9"/>
      <c r="B168" s="9"/>
      <c r="C168" s="9"/>
      <c r="D168" s="11"/>
      <c r="E168" s="11"/>
      <c r="F168" s="12">
        <f>IF(A168="","",N(D168)-N(E168))</f>
      </c>
    </row>
    <row r="169" spans="1:6" x14ac:dyDescent="0.25">
      <c r="A169" s="9"/>
      <c r="B169" s="9"/>
      <c r="C169" s="9"/>
      <c r="D169" s="11"/>
      <c r="E169" s="11"/>
      <c r="F169" s="12">
        <f>IF(A169="","",N(D169)-N(E169))</f>
      </c>
    </row>
    <row r="170" spans="1:6" x14ac:dyDescent="0.25">
      <c r="A170" s="9"/>
      <c r="B170" s="9"/>
      <c r="C170" s="9"/>
      <c r="D170" s="11"/>
      <c r="E170" s="11"/>
      <c r="F170" s="12">
        <f>IF(A170="","",N(D170)-N(E170))</f>
      </c>
    </row>
    <row r="171" spans="1:6" x14ac:dyDescent="0.25">
      <c r="A171" s="9"/>
      <c r="B171" s="9"/>
      <c r="C171" s="9"/>
      <c r="D171" s="11"/>
      <c r="E171" s="11"/>
      <c r="F171" s="12">
        <f>IF(A171="","",N(D171)-N(E171))</f>
      </c>
    </row>
    <row r="172" spans="1:6" x14ac:dyDescent="0.25">
      <c r="A172" s="9"/>
      <c r="B172" s="9"/>
      <c r="C172" s="9"/>
      <c r="D172" s="11"/>
      <c r="E172" s="11"/>
      <c r="F172" s="12">
        <f>IF(A172="","",N(D172)-N(E172))</f>
      </c>
    </row>
    <row r="173" spans="1:6" x14ac:dyDescent="0.25">
      <c r="A173" s="9"/>
      <c r="B173" s="9"/>
      <c r="C173" s="9"/>
      <c r="D173" s="11"/>
      <c r="E173" s="11"/>
      <c r="F173" s="12">
        <f>IF(A173="","",N(D173)-N(E173))</f>
      </c>
    </row>
    <row r="174" spans="1:6" x14ac:dyDescent="0.25">
      <c r="A174" s="9"/>
      <c r="B174" s="9"/>
      <c r="C174" s="9"/>
      <c r="D174" s="11"/>
      <c r="E174" s="11"/>
      <c r="F174" s="12">
        <f>IF(A174="","",N(D174)-N(E174))</f>
      </c>
    </row>
    <row r="175" spans="1:6" x14ac:dyDescent="0.25">
      <c r="A175" s="9"/>
      <c r="B175" s="9"/>
      <c r="C175" s="9"/>
      <c r="D175" s="11"/>
      <c r="E175" s="11"/>
      <c r="F175" s="12">
        <f>IF(A175="","",N(D175)-N(E175))</f>
      </c>
    </row>
    <row r="176" spans="1:6" x14ac:dyDescent="0.25">
      <c r="A176" s="9"/>
      <c r="B176" s="9"/>
      <c r="C176" s="9"/>
      <c r="D176" s="11"/>
      <c r="E176" s="11"/>
      <c r="F176" s="12">
        <f>IF(A176="","",N(D176)-N(E176))</f>
      </c>
    </row>
    <row r="177" spans="1:6" x14ac:dyDescent="0.25">
      <c r="A177" s="9"/>
      <c r="B177" s="9"/>
      <c r="C177" s="9"/>
      <c r="D177" s="11"/>
      <c r="E177" s="11"/>
      <c r="F177" s="12">
        <f>IF(A177="","",N(D177)-N(E177))</f>
      </c>
    </row>
    <row r="178" spans="1:6" x14ac:dyDescent="0.25">
      <c r="A178" s="9"/>
      <c r="B178" s="9"/>
      <c r="C178" s="9"/>
      <c r="D178" s="11"/>
      <c r="E178" s="11"/>
      <c r="F178" s="12">
        <f>IF(A178="","",N(D178)-N(E178))</f>
      </c>
    </row>
    <row r="179" spans="1:6" x14ac:dyDescent="0.25">
      <c r="A179" s="9"/>
      <c r="B179" s="9"/>
      <c r="C179" s="9"/>
      <c r="D179" s="11"/>
      <c r="E179" s="11"/>
      <c r="F179" s="12">
        <f>IF(A179="","",N(D179)-N(E179))</f>
      </c>
    </row>
    <row r="180" spans="1:6" x14ac:dyDescent="0.25">
      <c r="A180" s="9"/>
      <c r="B180" s="9"/>
      <c r="C180" s="9"/>
      <c r="D180" s="11"/>
      <c r="E180" s="11"/>
      <c r="F180" s="12">
        <f>IF(A180="","",N(D180)-N(E180))</f>
      </c>
    </row>
    <row r="181" spans="1:6" x14ac:dyDescent="0.25">
      <c r="A181" s="9"/>
      <c r="B181" s="9"/>
      <c r="C181" s="9"/>
      <c r="D181" s="11"/>
      <c r="E181" s="11"/>
      <c r="F181" s="12">
        <f>IF(A181="","",N(D181)-N(E181))</f>
      </c>
    </row>
    <row r="182" spans="1:6" x14ac:dyDescent="0.25">
      <c r="A182" s="9"/>
      <c r="B182" s="9"/>
      <c r="C182" s="9"/>
      <c r="D182" s="11"/>
      <c r="E182" s="11"/>
      <c r="F182" s="12">
        <f>IF(A182="","",N(D182)-N(E182))</f>
      </c>
    </row>
    <row r="183" spans="1:6" x14ac:dyDescent="0.25">
      <c r="A183" s="9"/>
      <c r="B183" s="9"/>
      <c r="C183" s="9"/>
      <c r="D183" s="11"/>
      <c r="E183" s="11"/>
      <c r="F183" s="12">
        <f>IF(A183="","",N(D183)-N(E183))</f>
      </c>
    </row>
    <row r="184" spans="1:6" x14ac:dyDescent="0.25">
      <c r="A184" s="9"/>
      <c r="B184" s="9"/>
      <c r="C184" s="9"/>
      <c r="D184" s="11"/>
      <c r="E184" s="11"/>
      <c r="F184" s="12">
        <f>IF(A184="","",N(D184)-N(E184))</f>
      </c>
    </row>
    <row r="185" spans="1:6" x14ac:dyDescent="0.25">
      <c r="A185" s="9"/>
      <c r="B185" s="9"/>
      <c r="C185" s="9"/>
      <c r="D185" s="11"/>
      <c r="E185" s="11"/>
      <c r="F185" s="12">
        <f>IF(A185="","",N(D185)-N(E185))</f>
      </c>
    </row>
    <row r="186" spans="1:6" x14ac:dyDescent="0.25">
      <c r="A186" s="9"/>
      <c r="B186" s="9"/>
      <c r="C186" s="9"/>
      <c r="D186" s="11"/>
      <c r="E186" s="11"/>
      <c r="F186" s="12">
        <f>IF(A186="","",N(D186)-N(E186))</f>
      </c>
    </row>
    <row r="187" spans="1:6" x14ac:dyDescent="0.25">
      <c r="A187" s="9"/>
      <c r="B187" s="9"/>
      <c r="C187" s="9"/>
      <c r="D187" s="11"/>
      <c r="E187" s="11"/>
      <c r="F187" s="12">
        <f>IF(A187="","",N(D187)-N(E187))</f>
      </c>
    </row>
    <row r="188" spans="1:6" x14ac:dyDescent="0.25">
      <c r="A188" s="9"/>
      <c r="B188" s="9"/>
      <c r="C188" s="9"/>
      <c r="D188" s="11"/>
      <c r="E188" s="11"/>
      <c r="F188" s="12">
        <f>IF(A188="","",N(D188)-N(E188))</f>
      </c>
    </row>
    <row r="189" spans="1:6" x14ac:dyDescent="0.25">
      <c r="A189" s="9"/>
      <c r="B189" s="9"/>
      <c r="C189" s="9"/>
      <c r="D189" s="11"/>
      <c r="E189" s="11"/>
      <c r="F189" s="12">
        <f>IF(A189="","",N(D189)-N(E189))</f>
      </c>
    </row>
    <row r="190" spans="1:6" x14ac:dyDescent="0.25">
      <c r="A190" s="9"/>
      <c r="B190" s="9"/>
      <c r="C190" s="9"/>
      <c r="D190" s="11"/>
      <c r="E190" s="11"/>
      <c r="F190" s="12">
        <f>IF(A190="","",N(D190)-N(E190))</f>
      </c>
    </row>
    <row r="191" spans="1:6" x14ac:dyDescent="0.25">
      <c r="A191" s="9"/>
      <c r="B191" s="9"/>
      <c r="C191" s="9"/>
      <c r="D191" s="11"/>
      <c r="E191" s="11"/>
      <c r="F191" s="12">
        <f>IF(A191="","",N(D191)-N(E191))</f>
      </c>
    </row>
    <row r="192" spans="1:6" x14ac:dyDescent="0.25">
      <c r="A192" s="9"/>
      <c r="B192" s="9"/>
      <c r="C192" s="9"/>
      <c r="D192" s="11"/>
      <c r="E192" s="11"/>
      <c r="F192" s="12">
        <f>IF(A192="","",N(D192)-N(E192))</f>
      </c>
    </row>
    <row r="193" spans="1:6" x14ac:dyDescent="0.25">
      <c r="A193" s="9"/>
      <c r="B193" s="9"/>
      <c r="C193" s="9"/>
      <c r="D193" s="11"/>
      <c r="E193" s="11"/>
      <c r="F193" s="12">
        <f>IF(A193="","",N(D193)-N(E193))</f>
      </c>
    </row>
    <row r="194" spans="1:6" x14ac:dyDescent="0.25">
      <c r="A194" s="9"/>
      <c r="B194" s="9"/>
      <c r="C194" s="9"/>
      <c r="D194" s="11"/>
      <c r="E194" s="11"/>
      <c r="F194" s="12">
        <f>IF(A194="","",N(D194)-N(E194))</f>
      </c>
    </row>
    <row r="195" spans="1:6" x14ac:dyDescent="0.25">
      <c r="A195" s="9"/>
      <c r="B195" s="9"/>
      <c r="C195" s="9"/>
      <c r="D195" s="11"/>
      <c r="E195" s="11"/>
      <c r="F195" s="12">
        <f>IF(A195="","",N(D195)-N(E195))</f>
      </c>
    </row>
    <row r="196" spans="1:6" x14ac:dyDescent="0.25">
      <c r="A196" s="9"/>
      <c r="B196" s="9"/>
      <c r="C196" s="9"/>
      <c r="D196" s="11"/>
      <c r="E196" s="11"/>
      <c r="F196" s="12">
        <f>IF(A196="","",N(D196)-N(E196))</f>
      </c>
    </row>
    <row r="197" spans="1:6" x14ac:dyDescent="0.25">
      <c r="A197" s="9"/>
      <c r="B197" s="9"/>
      <c r="C197" s="9"/>
      <c r="D197" s="11"/>
      <c r="E197" s="11"/>
      <c r="F197" s="12">
        <f>IF(A197="","",N(D197)-N(E197))</f>
      </c>
    </row>
    <row r="198" spans="1:6" x14ac:dyDescent="0.25">
      <c r="A198" s="9"/>
      <c r="B198" s="9"/>
      <c r="C198" s="9"/>
      <c r="D198" s="11"/>
      <c r="E198" s="11"/>
      <c r="F198" s="12">
        <f>IF(A198="","",N(D198)-N(E198))</f>
      </c>
    </row>
    <row r="199" spans="1:6" x14ac:dyDescent="0.25">
      <c r="A199" s="9"/>
      <c r="B199" s="9"/>
      <c r="C199" s="9"/>
      <c r="D199" s="11"/>
      <c r="E199" s="11"/>
      <c r="F199" s="12">
        <f>IF(A199="","",N(D199)-N(E199))</f>
      </c>
    </row>
    <row r="200" spans="1:6" x14ac:dyDescent="0.25">
      <c r="A200" s="9"/>
      <c r="B200" s="9"/>
      <c r="C200" s="9"/>
      <c r="D200" s="11"/>
      <c r="E200" s="11"/>
      <c r="F200" s="12">
        <f>IF(A200="","",N(D200)-N(E200))</f>
      </c>
    </row>
    <row r="201" spans="1:6" x14ac:dyDescent="0.25">
      <c r="A201" s="9"/>
      <c r="B201" s="9"/>
      <c r="C201" s="9"/>
      <c r="D201" s="11"/>
      <c r="E201" s="11"/>
      <c r="F201" s="12">
        <f>IF(A201="","",N(D201)-N(E201))</f>
      </c>
    </row>
    <row r="202" spans="1:6" x14ac:dyDescent="0.25">
      <c r="A202" s="9"/>
      <c r="B202" s="9"/>
      <c r="C202" s="9"/>
      <c r="D202" s="11"/>
      <c r="E202" s="11"/>
      <c r="F202" s="12">
        <f>IF(A202="","",N(D202)-N(E202))</f>
      </c>
    </row>
    <row r="203" spans="1:6" x14ac:dyDescent="0.25">
      <c r="A203" s="9"/>
      <c r="B203" s="9"/>
      <c r="C203" s="9"/>
      <c r="D203" s="11"/>
      <c r="E203" s="11"/>
      <c r="F203" s="12">
        <f>IF(A203="","",N(D203)-N(E203))</f>
      </c>
    </row>
    <row r="204" spans="1:6" x14ac:dyDescent="0.25">
      <c r="A204" s="9"/>
      <c r="B204" s="9"/>
      <c r="C204" s="9"/>
      <c r="D204" s="11"/>
      <c r="E204" s="11"/>
      <c r="F204" s="12">
        <f>IF(A204="","",N(D204)-N(E204))</f>
      </c>
    </row>
    <row r="205" spans="1:6" x14ac:dyDescent="0.25">
      <c r="A205" s="9"/>
      <c r="B205" s="9"/>
      <c r="C205" s="9"/>
      <c r="D205" s="11"/>
      <c r="E205" s="11"/>
      <c r="F205" s="12">
        <f>IF(A205="","",N(D205)-N(E205))</f>
      </c>
    </row>
    <row r="206" spans="1:6" x14ac:dyDescent="0.25">
      <c r="A206" s="9"/>
      <c r="B206" s="9"/>
      <c r="C206" s="9"/>
      <c r="D206" s="11"/>
      <c r="E206" s="11"/>
      <c r="F206" s="12">
        <f>IF(A206="","",N(D206)-N(E206))</f>
      </c>
    </row>
    <row r="207" spans="1:6" x14ac:dyDescent="0.25">
      <c r="A207" s="9"/>
      <c r="B207" s="9"/>
      <c r="C207" s="9"/>
      <c r="D207" s="11"/>
      <c r="E207" s="11"/>
      <c r="F207" s="12">
        <f>IF(A207="","",N(D207)-N(E207))</f>
      </c>
    </row>
    <row r="208" spans="1:6" x14ac:dyDescent="0.25">
      <c r="A208" s="9"/>
      <c r="B208" s="9"/>
      <c r="C208" s="9"/>
      <c r="D208" s="11"/>
      <c r="E208" s="11"/>
      <c r="F208" s="12">
        <f>IF(A208="","",N(D208)-N(E208))</f>
      </c>
    </row>
    <row r="209" spans="1:6" x14ac:dyDescent="0.25">
      <c r="A209" s="9"/>
      <c r="B209" s="9"/>
      <c r="C209" s="9"/>
      <c r="D209" s="11"/>
      <c r="E209" s="11"/>
      <c r="F209" s="12">
        <f>IF(A209="","",N(D209)-N(E209))</f>
      </c>
    </row>
    <row r="210" spans="1:6" x14ac:dyDescent="0.25">
      <c r="A210" s="9"/>
      <c r="B210" s="9"/>
      <c r="C210" s="9"/>
      <c r="D210" s="11"/>
      <c r="E210" s="11"/>
      <c r="F210" s="12">
        <f>IF(A210="","",N(D210)-N(E210))</f>
      </c>
    </row>
    <row r="211" spans="1:6" x14ac:dyDescent="0.25">
      <c r="A211" s="9"/>
      <c r="B211" s="9"/>
      <c r="C211" s="9"/>
      <c r="D211" s="11"/>
      <c r="E211" s="11"/>
      <c r="F211" s="12">
        <f>IF(A211="","",N(D211)-N(E211))</f>
      </c>
    </row>
    <row r="212" spans="1:6" x14ac:dyDescent="0.25">
      <c r="A212" s="9"/>
      <c r="B212" s="9"/>
      <c r="C212" s="9"/>
      <c r="D212" s="11"/>
      <c r="E212" s="11"/>
      <c r="F212" s="12">
        <f>IF(A212="","",N(D212)-N(E212))</f>
      </c>
    </row>
    <row r="213" spans="1:6" x14ac:dyDescent="0.25">
      <c r="A213" s="9"/>
      <c r="B213" s="9"/>
      <c r="C213" s="9"/>
      <c r="D213" s="11"/>
      <c r="E213" s="11"/>
      <c r="F213" s="12">
        <f>IF(A213="","",N(D213)-N(E213))</f>
      </c>
    </row>
    <row r="214" spans="1:6" x14ac:dyDescent="0.25">
      <c r="A214" s="9"/>
      <c r="B214" s="9"/>
      <c r="C214" s="9"/>
      <c r="D214" s="11"/>
      <c r="E214" s="11"/>
      <c r="F214" s="12">
        <f>IF(A214="","",N(D214)-N(E214))</f>
      </c>
    </row>
    <row r="215" spans="1:6" x14ac:dyDescent="0.25">
      <c r="A215" s="9"/>
      <c r="B215" s="9"/>
      <c r="C215" s="9"/>
      <c r="D215" s="11"/>
      <c r="E215" s="11"/>
      <c r="F215" s="12">
        <f>IF(A215="","",N(D215)-N(E215))</f>
      </c>
    </row>
    <row r="216" spans="1:6" x14ac:dyDescent="0.25">
      <c r="A216" s="9"/>
      <c r="B216" s="9"/>
      <c r="C216" s="9"/>
      <c r="D216" s="11"/>
      <c r="E216" s="11"/>
      <c r="F216" s="12">
        <f>IF(A216="","",N(D216)-N(E216))</f>
      </c>
    </row>
    <row r="217" spans="1:6" x14ac:dyDescent="0.25">
      <c r="A217" s="9"/>
      <c r="B217" s="9"/>
      <c r="C217" s="9"/>
      <c r="D217" s="11"/>
      <c r="E217" s="11"/>
      <c r="F217" s="12">
        <f>IF(A217="","",N(D217)-N(E217))</f>
      </c>
    </row>
    <row r="218" spans="1:6" x14ac:dyDescent="0.25">
      <c r="A218" s="9"/>
      <c r="B218" s="9"/>
      <c r="C218" s="9"/>
      <c r="D218" s="11"/>
      <c r="E218" s="11"/>
      <c r="F218" s="12">
        <f>IF(A218="","",N(D218)-N(E218))</f>
      </c>
    </row>
    <row r="219" spans="1:6" x14ac:dyDescent="0.25">
      <c r="A219" s="9"/>
      <c r="B219" s="9"/>
      <c r="C219" s="9"/>
      <c r="D219" s="11"/>
      <c r="E219" s="11"/>
      <c r="F219" s="12">
        <f>IF(A219="","",N(D219)-N(E219))</f>
      </c>
    </row>
    <row r="220" spans="1:6" x14ac:dyDescent="0.25">
      <c r="A220" s="9"/>
      <c r="B220" s="9"/>
      <c r="C220" s="9"/>
      <c r="D220" s="11"/>
      <c r="E220" s="11"/>
      <c r="F220" s="12">
        <f>IF(A220="","",N(D220)-N(E220))</f>
      </c>
    </row>
    <row r="221" spans="1:6" x14ac:dyDescent="0.25">
      <c r="A221" s="9"/>
      <c r="B221" s="9"/>
      <c r="C221" s="9"/>
      <c r="D221" s="11"/>
      <c r="E221" s="11"/>
      <c r="F221" s="12">
        <f>IF(A221="","",N(D221)-N(E221))</f>
      </c>
    </row>
    <row r="222" spans="1:6" x14ac:dyDescent="0.25">
      <c r="A222" s="9"/>
      <c r="B222" s="9"/>
      <c r="C222" s="9"/>
      <c r="D222" s="11"/>
      <c r="E222" s="11"/>
      <c r="F222" s="12">
        <f>IF(A222="","",N(D222)-N(E222))</f>
      </c>
    </row>
    <row r="223" spans="1:6" x14ac:dyDescent="0.25">
      <c r="A223" s="9"/>
      <c r="B223" s="9"/>
      <c r="C223" s="9"/>
      <c r="D223" s="11"/>
      <c r="E223" s="11"/>
      <c r="F223" s="12">
        <f>IF(A223="","",N(D223)-N(E223))</f>
      </c>
    </row>
    <row r="224" spans="1:6" x14ac:dyDescent="0.25">
      <c r="A224" s="9"/>
      <c r="B224" s="9"/>
      <c r="C224" s="9"/>
      <c r="D224" s="11"/>
      <c r="E224" s="11"/>
      <c r="F224" s="12">
        <f>IF(A224="","",N(D224)-N(E224))</f>
      </c>
    </row>
    <row r="225" spans="1:6" x14ac:dyDescent="0.25">
      <c r="A225" s="9"/>
      <c r="B225" s="9"/>
      <c r="C225" s="9"/>
      <c r="D225" s="11"/>
      <c r="E225" s="11"/>
      <c r="F225" s="12">
        <f>IF(A225="","",N(D225)-N(E225))</f>
      </c>
    </row>
    <row r="226" spans="1:6" x14ac:dyDescent="0.25">
      <c r="A226" s="9"/>
      <c r="B226" s="9"/>
      <c r="C226" s="9"/>
      <c r="D226" s="11"/>
      <c r="E226" s="11"/>
      <c r="F226" s="12">
        <f>IF(A226="","",N(D226)-N(E226))</f>
      </c>
    </row>
    <row r="227" spans="1:6" x14ac:dyDescent="0.25">
      <c r="A227" s="9"/>
      <c r="B227" s="9"/>
      <c r="C227" s="9"/>
      <c r="D227" s="11"/>
      <c r="E227" s="11"/>
      <c r="F227" s="12">
        <f>IF(A227="","",N(D227)-N(E227))</f>
      </c>
    </row>
    <row r="228" spans="1:6" x14ac:dyDescent="0.25">
      <c r="A228" s="9"/>
      <c r="B228" s="9"/>
      <c r="C228" s="9"/>
      <c r="D228" s="11"/>
      <c r="E228" s="11"/>
      <c r="F228" s="12">
        <f>IF(A228="","",N(D228)-N(E228))</f>
      </c>
    </row>
    <row r="229" spans="1:6" x14ac:dyDescent="0.25">
      <c r="A229" s="9"/>
      <c r="B229" s="9"/>
      <c r="C229" s="9"/>
      <c r="D229" s="11"/>
      <c r="E229" s="11"/>
      <c r="F229" s="12">
        <f>IF(A229="","",N(D229)-N(E229))</f>
      </c>
    </row>
    <row r="230" spans="1:6" x14ac:dyDescent="0.25">
      <c r="A230" s="9"/>
      <c r="B230" s="9"/>
      <c r="C230" s="9"/>
      <c r="D230" s="11"/>
      <c r="E230" s="11"/>
      <c r="F230" s="12">
        <f>IF(A230="","",N(D230)-N(E230))</f>
      </c>
    </row>
    <row r="231" spans="1:6" x14ac:dyDescent="0.25">
      <c r="A231" s="9"/>
      <c r="B231" s="9"/>
      <c r="C231" s="9"/>
      <c r="D231" s="11"/>
      <c r="E231" s="11"/>
      <c r="F231" s="12">
        <f>IF(A231="","",N(D231)-N(E231))</f>
      </c>
    </row>
    <row r="232" spans="1:6" x14ac:dyDescent="0.25">
      <c r="A232" s="9"/>
      <c r="B232" s="9"/>
      <c r="C232" s="9"/>
      <c r="D232" s="11"/>
      <c r="E232" s="11"/>
      <c r="F232" s="12">
        <f>IF(A232="","",N(D232)-N(E232))</f>
      </c>
    </row>
    <row r="233" spans="1:6" x14ac:dyDescent="0.25">
      <c r="A233" s="9"/>
      <c r="B233" s="9"/>
      <c r="C233" s="9"/>
      <c r="D233" s="11"/>
      <c r="E233" s="11"/>
      <c r="F233" s="12">
        <f>IF(A233="","",N(D233)-N(E233))</f>
      </c>
    </row>
    <row r="234" spans="1:6" x14ac:dyDescent="0.25">
      <c r="A234" s="9"/>
      <c r="B234" s="9"/>
      <c r="C234" s="9"/>
      <c r="D234" s="11"/>
      <c r="E234" s="11"/>
      <c r="F234" s="12">
        <f>IF(A234="","",N(D234)-N(E234))</f>
      </c>
    </row>
    <row r="235" spans="1:6" x14ac:dyDescent="0.25">
      <c r="A235" s="9"/>
      <c r="B235" s="9"/>
      <c r="C235" s="9"/>
      <c r="D235" s="11"/>
      <c r="E235" s="11"/>
      <c r="F235" s="12">
        <f>IF(A235="","",N(D235)-N(E235))</f>
      </c>
    </row>
    <row r="236" spans="1:6" x14ac:dyDescent="0.25">
      <c r="A236" s="9"/>
      <c r="B236" s="9"/>
      <c r="C236" s="9"/>
      <c r="D236" s="11"/>
      <c r="E236" s="11"/>
      <c r="F236" s="12">
        <f>IF(A236="","",N(D236)-N(E236))</f>
      </c>
    </row>
    <row r="237" spans="1:6" x14ac:dyDescent="0.25">
      <c r="A237" s="9"/>
      <c r="B237" s="9"/>
      <c r="C237" s="9"/>
      <c r="D237" s="11"/>
      <c r="E237" s="11"/>
      <c r="F237" s="12">
        <f>IF(A237="","",N(D237)-N(E237))</f>
      </c>
    </row>
    <row r="238" spans="1:6" x14ac:dyDescent="0.25">
      <c r="A238" s="9"/>
      <c r="B238" s="9"/>
      <c r="C238" s="9"/>
      <c r="D238" s="11"/>
      <c r="E238" s="11"/>
      <c r="F238" s="12">
        <f>IF(A238="","",N(D238)-N(E238))</f>
      </c>
    </row>
    <row r="239" spans="1:6" x14ac:dyDescent="0.25">
      <c r="A239" s="9"/>
      <c r="B239" s="9"/>
      <c r="C239" s="9"/>
      <c r="D239" s="11"/>
      <c r="E239" s="11"/>
      <c r="F239" s="12">
        <f>IF(A239="","",N(D239)-N(E239))</f>
      </c>
    </row>
    <row r="240" spans="1:6" x14ac:dyDescent="0.25">
      <c r="A240" s="9"/>
      <c r="B240" s="9"/>
      <c r="C240" s="9"/>
      <c r="D240" s="11"/>
      <c r="E240" s="11"/>
      <c r="F240" s="12">
        <f>IF(A240="","",N(D240)-N(E240))</f>
      </c>
    </row>
    <row r="241" spans="1:6" x14ac:dyDescent="0.25">
      <c r="A241" s="9"/>
      <c r="B241" s="9"/>
      <c r="C241" s="9"/>
      <c r="D241" s="11"/>
      <c r="E241" s="11"/>
      <c r="F241" s="12">
        <f>IF(A241="","",N(D241)-N(E241))</f>
      </c>
    </row>
    <row r="242" spans="1:6" x14ac:dyDescent="0.25">
      <c r="A242" s="9"/>
      <c r="B242" s="9"/>
      <c r="C242" s="9"/>
      <c r="D242" s="11"/>
      <c r="E242" s="11"/>
      <c r="F242" s="12">
        <f>IF(A242="","",N(D242)-N(E242))</f>
      </c>
    </row>
    <row r="243" spans="1:6" x14ac:dyDescent="0.25">
      <c r="A243" s="9"/>
      <c r="B243" s="9"/>
      <c r="C243" s="9"/>
      <c r="D243" s="11"/>
      <c r="E243" s="11"/>
      <c r="F243" s="12">
        <f>IF(A243="","",N(D243)-N(E243))</f>
      </c>
    </row>
    <row r="244" spans="1:6" x14ac:dyDescent="0.25">
      <c r="A244" s="9"/>
      <c r="B244" s="9"/>
      <c r="C244" s="9"/>
      <c r="D244" s="11"/>
      <c r="E244" s="11"/>
      <c r="F244" s="12">
        <f>IF(A244="","",N(D244)-N(E244))</f>
      </c>
    </row>
    <row r="245" spans="1:6" x14ac:dyDescent="0.25">
      <c r="A245" s="9"/>
      <c r="B245" s="9"/>
      <c r="C245" s="9"/>
      <c r="D245" s="11"/>
      <c r="E245" s="11"/>
      <c r="F245" s="12">
        <f>IF(A245="","",N(D245)-N(E245))</f>
      </c>
    </row>
    <row r="246" spans="1:6" x14ac:dyDescent="0.25">
      <c r="A246" s="9"/>
      <c r="B246" s="9"/>
      <c r="C246" s="9"/>
      <c r="D246" s="11"/>
      <c r="E246" s="11"/>
      <c r="F246" s="12">
        <f>IF(A246="","",N(D246)-N(E246))</f>
      </c>
    </row>
    <row r="247" spans="1:6" x14ac:dyDescent="0.25">
      <c r="A247" s="9"/>
      <c r="B247" s="9"/>
      <c r="C247" s="9"/>
      <c r="D247" s="11"/>
      <c r="E247" s="11"/>
      <c r="F247" s="12">
        <f>IF(A247="","",N(D247)-N(E247))</f>
      </c>
    </row>
    <row r="248" spans="1:6" x14ac:dyDescent="0.25">
      <c r="A248" s="9"/>
      <c r="B248" s="9"/>
      <c r="C248" s="9"/>
      <c r="D248" s="11"/>
      <c r="E248" s="11"/>
      <c r="F248" s="12">
        <f>IF(A248="","",N(D248)-N(E248))</f>
      </c>
    </row>
    <row r="249" spans="1:6" x14ac:dyDescent="0.25">
      <c r="A249" s="9"/>
      <c r="B249" s="9"/>
      <c r="C249" s="9"/>
      <c r="D249" s="11"/>
      <c r="E249" s="11"/>
      <c r="F249" s="12">
        <f>IF(A249="","",N(D249)-N(E249))</f>
      </c>
    </row>
    <row r="250" spans="1:6" x14ac:dyDescent="0.25">
      <c r="A250" s="9"/>
      <c r="B250" s="9"/>
      <c r="C250" s="9"/>
      <c r="D250" s="11"/>
      <c r="E250" s="11"/>
      <c r="F250" s="12">
        <f>IF(A250="","",N(D250)-N(E250))</f>
      </c>
    </row>
    <row r="251" spans="1:6" x14ac:dyDescent="0.25">
      <c r="A251" s="9"/>
      <c r="B251" s="9"/>
      <c r="C251" s="9"/>
      <c r="D251" s="11"/>
      <c r="E251" s="11"/>
      <c r="F251" s="12">
        <f>IF(A251="","",N(D251)-N(E251))</f>
      </c>
    </row>
    <row r="252" spans="1:6" x14ac:dyDescent="0.25">
      <c r="A252" s="9"/>
      <c r="B252" s="9"/>
      <c r="C252" s="9"/>
      <c r="D252" s="11"/>
      <c r="E252" s="11"/>
      <c r="F252" s="12">
        <f>IF(A252="","",N(D252)-N(E252))</f>
      </c>
    </row>
    <row r="253" spans="1:6" x14ac:dyDescent="0.25">
      <c r="A253" s="9"/>
      <c r="B253" s="9"/>
      <c r="C253" s="9"/>
      <c r="D253" s="11"/>
      <c r="E253" s="11"/>
      <c r="F253" s="12">
        <f>IF(A253="","",N(D253)-N(E253))</f>
      </c>
    </row>
    <row r="254" spans="1:6" x14ac:dyDescent="0.25">
      <c r="A254" s="9"/>
      <c r="B254" s="9"/>
      <c r="C254" s="9"/>
      <c r="D254" s="11"/>
      <c r="E254" s="11"/>
      <c r="F254" s="12">
        <f>IF(A254="","",N(D254)-N(E254))</f>
      </c>
    </row>
    <row r="255" spans="1:6" x14ac:dyDescent="0.25">
      <c r="A255" s="9"/>
      <c r="B255" s="9"/>
      <c r="C255" s="9"/>
      <c r="D255" s="11"/>
      <c r="E255" s="11"/>
      <c r="F255" s="12">
        <f>IF(A255="","",N(D255)-N(E255))</f>
      </c>
    </row>
    <row r="256" spans="1:6" x14ac:dyDescent="0.25">
      <c r="A256" s="9"/>
      <c r="B256" s="9"/>
      <c r="C256" s="9"/>
      <c r="D256" s="11"/>
      <c r="E256" s="11"/>
      <c r="F256" s="12">
        <f>IF(A256="","",N(D256)-N(E256))</f>
      </c>
    </row>
    <row r="257" spans="1:6" x14ac:dyDescent="0.25">
      <c r="A257" s="9"/>
      <c r="B257" s="9"/>
      <c r="C257" s="9"/>
      <c r="D257" s="11"/>
      <c r="E257" s="11"/>
      <c r="F257" s="12">
        <f>IF(A257="","",N(D257)-N(E257))</f>
      </c>
    </row>
    <row r="258" spans="1:6" x14ac:dyDescent="0.25">
      <c r="A258" s="9"/>
      <c r="B258" s="9"/>
      <c r="C258" s="9"/>
      <c r="D258" s="11"/>
      <c r="E258" s="11"/>
      <c r="F258" s="12">
        <f>IF(A258="","",N(D258)-N(E258))</f>
      </c>
    </row>
    <row r="259" spans="1:6" x14ac:dyDescent="0.25">
      <c r="A259" s="9"/>
      <c r="B259" s="9"/>
      <c r="C259" s="9"/>
      <c r="D259" s="11"/>
      <c r="E259" s="11"/>
      <c r="F259" s="12">
        <f>IF(A259="","",N(D259)-N(E259))</f>
      </c>
    </row>
    <row r="260" spans="1:6" x14ac:dyDescent="0.25">
      <c r="A260" s="9"/>
      <c r="B260" s="9"/>
      <c r="C260" s="9"/>
      <c r="D260" s="11"/>
      <c r="E260" s="11"/>
      <c r="F260" s="12">
        <f>IF(A260="","",N(D260)-N(E260))</f>
      </c>
    </row>
    <row r="261" spans="1:6" x14ac:dyDescent="0.25">
      <c r="A261" s="9"/>
      <c r="B261" s="9"/>
      <c r="C261" s="9"/>
      <c r="D261" s="11"/>
      <c r="E261" s="11"/>
      <c r="F261" s="12">
        <f>IF(A261="","",N(D261)-N(E261))</f>
      </c>
    </row>
    <row r="262" spans="1:6" x14ac:dyDescent="0.25">
      <c r="A262" s="9"/>
      <c r="B262" s="9"/>
      <c r="C262" s="9"/>
      <c r="D262" s="11"/>
      <c r="E262" s="11"/>
      <c r="F262" s="12">
        <f>IF(A262="","",N(D262)-N(E262))</f>
      </c>
    </row>
    <row r="263" spans="1:6" x14ac:dyDescent="0.25">
      <c r="A263" s="9"/>
      <c r="B263" s="9"/>
      <c r="C263" s="9"/>
      <c r="D263" s="11"/>
      <c r="E263" s="11"/>
      <c r="F263" s="12">
        <f>IF(A263="","",N(D263)-N(E263))</f>
      </c>
    </row>
    <row r="264" spans="1:6" x14ac:dyDescent="0.25">
      <c r="A264" s="9"/>
      <c r="B264" s="9"/>
      <c r="C264" s="9"/>
      <c r="D264" s="11"/>
      <c r="E264" s="11"/>
      <c r="F264" s="12">
        <f>IF(A264="","",N(D264)-N(E264))</f>
      </c>
    </row>
    <row r="265" spans="1:6" x14ac:dyDescent="0.25">
      <c r="A265" s="9"/>
      <c r="B265" s="9"/>
      <c r="C265" s="9"/>
      <c r="D265" s="11"/>
      <c r="E265" s="11"/>
      <c r="F265" s="12">
        <f>IF(A265="","",N(D265)-N(E265))</f>
      </c>
    </row>
    <row r="266" spans="1:6" x14ac:dyDescent="0.25">
      <c r="A266" s="9"/>
      <c r="B266" s="9"/>
      <c r="C266" s="9"/>
      <c r="D266" s="11"/>
      <c r="E266" s="11"/>
      <c r="F266" s="12">
        <f>IF(A266="","",N(D266)-N(E266))</f>
      </c>
    </row>
    <row r="267" spans="1:6" x14ac:dyDescent="0.25">
      <c r="A267" s="9"/>
      <c r="B267" s="9"/>
      <c r="C267" s="9"/>
      <c r="D267" s="11"/>
      <c r="E267" s="11"/>
      <c r="F267" s="12">
        <f>IF(A267="","",N(D267)-N(E267))</f>
      </c>
    </row>
    <row r="268" spans="1:6" x14ac:dyDescent="0.25">
      <c r="A268" s="9"/>
      <c r="B268" s="9"/>
      <c r="C268" s="9"/>
      <c r="D268" s="11"/>
      <c r="E268" s="11"/>
      <c r="F268" s="12">
        <f>IF(A268="","",N(D268)-N(E268))</f>
      </c>
    </row>
    <row r="269" spans="1:6" x14ac:dyDescent="0.25">
      <c r="A269" s="9"/>
      <c r="B269" s="9"/>
      <c r="C269" s="9"/>
      <c r="D269" s="11"/>
      <c r="E269" s="11"/>
      <c r="F269" s="12">
        <f>IF(A269="","",N(D269)-N(E269))</f>
      </c>
    </row>
    <row r="270" spans="1:6" x14ac:dyDescent="0.25">
      <c r="A270" s="9"/>
      <c r="B270" s="9"/>
      <c r="C270" s="9"/>
      <c r="D270" s="11"/>
      <c r="E270" s="11"/>
      <c r="F270" s="12">
        <f>IF(A270="","",N(D270)-N(E270))</f>
      </c>
    </row>
    <row r="271" spans="1:6" x14ac:dyDescent="0.25">
      <c r="A271" s="9"/>
      <c r="B271" s="9"/>
      <c r="C271" s="9"/>
      <c r="D271" s="11"/>
      <c r="E271" s="11"/>
      <c r="F271" s="12">
        <f>IF(A271="","",N(D271)-N(E271))</f>
      </c>
    </row>
    <row r="272" spans="1:6" x14ac:dyDescent="0.25">
      <c r="A272" s="9"/>
      <c r="B272" s="9"/>
      <c r="C272" s="9"/>
      <c r="D272" s="11"/>
      <c r="E272" s="11"/>
      <c r="F272" s="12">
        <f>IF(A272="","",N(D272)-N(E272))</f>
      </c>
    </row>
    <row r="273" spans="1:6" x14ac:dyDescent="0.25">
      <c r="A273" s="9"/>
      <c r="B273" s="9"/>
      <c r="C273" s="9"/>
      <c r="D273" s="11"/>
      <c r="E273" s="11"/>
      <c r="F273" s="12">
        <f>IF(A273="","",N(D273)-N(E273))</f>
      </c>
    </row>
    <row r="274" spans="1:6" x14ac:dyDescent="0.25">
      <c r="A274" s="9"/>
      <c r="B274" s="9"/>
      <c r="C274" s="9"/>
      <c r="D274" s="11"/>
      <c r="E274" s="11"/>
      <c r="F274" s="12">
        <f>IF(A274="","",N(D274)-N(E274))</f>
      </c>
    </row>
    <row r="275" spans="1:6" x14ac:dyDescent="0.25">
      <c r="A275" s="9"/>
      <c r="B275" s="9"/>
      <c r="C275" s="9"/>
      <c r="D275" s="11"/>
      <c r="E275" s="11"/>
      <c r="F275" s="12">
        <f>IF(A275="","",N(D275)-N(E275))</f>
      </c>
    </row>
    <row r="276" spans="1:6" x14ac:dyDescent="0.25">
      <c r="A276" s="9"/>
      <c r="B276" s="9"/>
      <c r="C276" s="9"/>
      <c r="D276" s="11"/>
      <c r="E276" s="11"/>
      <c r="F276" s="12">
        <f>IF(A276="","",N(D276)-N(E276))</f>
      </c>
    </row>
    <row r="277" spans="1:6" x14ac:dyDescent="0.25">
      <c r="A277" s="9"/>
      <c r="B277" s="9"/>
      <c r="C277" s="9"/>
      <c r="D277" s="11"/>
      <c r="E277" s="11"/>
      <c r="F277" s="12">
        <f>IF(A277="","",N(D277)-N(E277))</f>
      </c>
    </row>
    <row r="278" spans="1:6" x14ac:dyDescent="0.25">
      <c r="A278" s="9"/>
      <c r="B278" s="9"/>
      <c r="C278" s="9"/>
      <c r="D278" s="11"/>
      <c r="E278" s="11"/>
      <c r="F278" s="12">
        <f>IF(A278="","",N(D278)-N(E278))</f>
      </c>
    </row>
    <row r="279" spans="1:6" x14ac:dyDescent="0.25">
      <c r="A279" s="9"/>
      <c r="B279" s="9"/>
      <c r="C279" s="9"/>
      <c r="D279" s="11"/>
      <c r="E279" s="11"/>
      <c r="F279" s="12">
        <f>IF(A279="","",N(D279)-N(E279))</f>
      </c>
    </row>
    <row r="280" spans="1:6" x14ac:dyDescent="0.25">
      <c r="A280" s="9"/>
      <c r="B280" s="9"/>
      <c r="C280" s="9"/>
      <c r="D280" s="11"/>
      <c r="E280" s="11"/>
      <c r="F280" s="12">
        <f>IF(A280="","",N(D280)-N(E280))</f>
      </c>
    </row>
    <row r="281" spans="1:6" x14ac:dyDescent="0.25">
      <c r="A281" s="9"/>
      <c r="B281" s="9"/>
      <c r="C281" s="9"/>
      <c r="D281" s="11"/>
      <c r="E281" s="11"/>
      <c r="F281" s="12">
        <f>IF(A281="","",N(D281)-N(E281))</f>
      </c>
    </row>
    <row r="282" spans="1:6" x14ac:dyDescent="0.25">
      <c r="A282" s="9"/>
      <c r="B282" s="9"/>
      <c r="C282" s="9"/>
      <c r="D282" s="11"/>
      <c r="E282" s="11"/>
      <c r="F282" s="12">
        <f>IF(A282="","",N(D282)-N(E282))</f>
      </c>
    </row>
    <row r="283" spans="1:6" x14ac:dyDescent="0.25">
      <c r="A283" s="9"/>
      <c r="B283" s="9"/>
      <c r="C283" s="9"/>
      <c r="D283" s="11"/>
      <c r="E283" s="11"/>
      <c r="F283" s="12">
        <f>IF(A283="","",N(D283)-N(E283))</f>
      </c>
    </row>
    <row r="284" spans="1:6" x14ac:dyDescent="0.25">
      <c r="A284" s="9"/>
      <c r="B284" s="9"/>
      <c r="C284" s="9"/>
      <c r="D284" s="11"/>
      <c r="E284" s="11"/>
      <c r="F284" s="12">
        <f>IF(A284="","",N(D284)-N(E284))</f>
      </c>
    </row>
    <row r="285" spans="1:6" x14ac:dyDescent="0.25">
      <c r="A285" s="9"/>
      <c r="B285" s="9"/>
      <c r="C285" s="9"/>
      <c r="D285" s="11"/>
      <c r="E285" s="11"/>
      <c r="F285" s="12">
        <f>IF(A285="","",N(D285)-N(E285))</f>
      </c>
    </row>
    <row r="286" spans="1:6" x14ac:dyDescent="0.25">
      <c r="A286" s="9"/>
      <c r="B286" s="9"/>
      <c r="C286" s="9"/>
      <c r="D286" s="11"/>
      <c r="E286" s="11"/>
      <c r="F286" s="12">
        <f>IF(A286="","",N(D286)-N(E286))</f>
      </c>
    </row>
    <row r="287" spans="1:6" x14ac:dyDescent="0.25">
      <c r="A287" s="9"/>
      <c r="B287" s="9"/>
      <c r="C287" s="9"/>
      <c r="D287" s="11"/>
      <c r="E287" s="11"/>
      <c r="F287" s="12">
        <f>IF(A287="","",N(D287)-N(E287))</f>
      </c>
    </row>
    <row r="288" spans="1:6" x14ac:dyDescent="0.25">
      <c r="A288" s="9"/>
      <c r="B288" s="9"/>
      <c r="C288" s="9"/>
      <c r="D288" s="11"/>
      <c r="E288" s="11"/>
      <c r="F288" s="12">
        <f>IF(A288="","",N(D288)-N(E288))</f>
      </c>
    </row>
    <row r="289" spans="1:6" x14ac:dyDescent="0.25">
      <c r="A289" s="9"/>
      <c r="B289" s="9"/>
      <c r="C289" s="9"/>
      <c r="D289" s="11"/>
      <c r="E289" s="11"/>
      <c r="F289" s="12">
        <f>IF(A289="","",N(D289)-N(E289))</f>
      </c>
    </row>
    <row r="290" spans="1:6" x14ac:dyDescent="0.25">
      <c r="A290" s="9"/>
      <c r="B290" s="9"/>
      <c r="C290" s="9"/>
      <c r="D290" s="11"/>
      <c r="E290" s="11"/>
      <c r="F290" s="12">
        <f>IF(A290="","",N(D290)-N(E290))</f>
      </c>
    </row>
    <row r="291" spans="1:6" x14ac:dyDescent="0.25">
      <c r="A291" s="9"/>
      <c r="B291" s="9"/>
      <c r="C291" s="9"/>
      <c r="D291" s="11"/>
      <c r="E291" s="11"/>
      <c r="F291" s="12">
        <f>IF(A291="","",N(D291)-N(E291))</f>
      </c>
    </row>
    <row r="292" spans="1:6" x14ac:dyDescent="0.25">
      <c r="A292" s="9"/>
      <c r="B292" s="9"/>
      <c r="C292" s="9"/>
      <c r="D292" s="11"/>
      <c r="E292" s="11"/>
      <c r="F292" s="12">
        <f>IF(A292="","",N(D292)-N(E292))</f>
      </c>
    </row>
    <row r="293" spans="1:6" x14ac:dyDescent="0.25">
      <c r="A293" s="9"/>
      <c r="B293" s="9"/>
      <c r="C293" s="9"/>
      <c r="D293" s="11"/>
      <c r="E293" s="11"/>
      <c r="F293" s="12">
        <f>IF(A293="","",N(D293)-N(E293))</f>
      </c>
    </row>
    <row r="294" spans="1:6" x14ac:dyDescent="0.25">
      <c r="A294" s="9"/>
      <c r="B294" s="9"/>
      <c r="C294" s="9"/>
      <c r="D294" s="11"/>
      <c r="E294" s="11"/>
      <c r="F294" s="12">
        <f>IF(A294="","",N(D294)-N(E294))</f>
      </c>
    </row>
    <row r="295" spans="1:6" x14ac:dyDescent="0.25">
      <c r="A295" s="9"/>
      <c r="B295" s="9"/>
      <c r="C295" s="9"/>
      <c r="D295" s="11"/>
      <c r="E295" s="11"/>
      <c r="F295" s="12">
        <f>IF(A295="","",N(D295)-N(E295))</f>
      </c>
    </row>
    <row r="296" spans="1:6" x14ac:dyDescent="0.25">
      <c r="A296" s="9"/>
      <c r="B296" s="9"/>
      <c r="C296" s="9"/>
      <c r="D296" s="11"/>
      <c r="E296" s="11"/>
      <c r="F296" s="12">
        <f>IF(A296="","",N(D296)-N(E296))</f>
      </c>
    </row>
    <row r="297" spans="1:6" x14ac:dyDescent="0.25">
      <c r="A297" s="9"/>
      <c r="B297" s="9"/>
      <c r="C297" s="9"/>
      <c r="D297" s="11"/>
      <c r="E297" s="11"/>
      <c r="F297" s="12">
        <f>IF(A297="","",N(D297)-N(E297))</f>
      </c>
    </row>
    <row r="298" spans="1:6" x14ac:dyDescent="0.25">
      <c r="A298" s="9"/>
      <c r="B298" s="9"/>
      <c r="C298" s="9"/>
      <c r="D298" s="11"/>
      <c r="E298" s="11"/>
      <c r="F298" s="12">
        <f>IF(A298="","",N(D298)-N(E298))</f>
      </c>
    </row>
    <row r="299" spans="1:6" x14ac:dyDescent="0.25">
      <c r="A299" s="9"/>
      <c r="B299" s="9"/>
      <c r="C299" s="9"/>
      <c r="D299" s="11"/>
      <c r="E299" s="11"/>
      <c r="F299" s="12">
        <f>IF(A299="","",N(D299)-N(E299))</f>
      </c>
    </row>
    <row r="300" spans="1:6" x14ac:dyDescent="0.25">
      <c r="A300" s="9"/>
      <c r="B300" s="9"/>
      <c r="C300" s="9"/>
      <c r="D300" s="11"/>
      <c r="E300" s="11"/>
      <c r="F300" s="12">
        <f>IF(A300="","",N(D300)-N(E300))</f>
      </c>
    </row>
    <row r="301" spans="1:6" x14ac:dyDescent="0.25">
      <c r="A301" s="9"/>
      <c r="B301" s="9"/>
      <c r="C301" s="9"/>
      <c r="D301" s="11"/>
      <c r="E301" s="11"/>
      <c r="F301" s="12">
        <f>IF(A301="","",N(D301)-N(E301))</f>
      </c>
    </row>
    <row r="302" spans="1:6" x14ac:dyDescent="0.25">
      <c r="A302" s="9"/>
      <c r="B302" s="9"/>
      <c r="C302" s="9"/>
      <c r="D302" s="11"/>
      <c r="E302" s="11"/>
      <c r="F302" s="12">
        <f>IF(A302="","",N(D302)-N(E302))</f>
      </c>
    </row>
    <row r="303" spans="1:6" x14ac:dyDescent="0.25">
      <c r="A303" s="9"/>
      <c r="B303" s="9"/>
      <c r="C303" s="9"/>
      <c r="D303" s="11"/>
      <c r="E303" s="11"/>
      <c r="F303" s="12">
        <f>IF(A303="","",N(D303)-N(E303))</f>
      </c>
    </row>
    <row r="304" spans="1:6" x14ac:dyDescent="0.25">
      <c r="A304" s="9"/>
      <c r="B304" s="9"/>
      <c r="C304" s="9"/>
      <c r="D304" s="11"/>
      <c r="E304" s="11"/>
      <c r="F304" s="12">
        <f>IF(A304="","",N(D304)-N(E304))</f>
      </c>
    </row>
    <row r="305" spans="1:6" x14ac:dyDescent="0.25">
      <c r="A305" s="9"/>
      <c r="B305" s="9"/>
      <c r="C305" s="9"/>
      <c r="D305" s="11"/>
      <c r="E305" s="11"/>
      <c r="F305" s="12">
        <f>IF(A305="","",N(D305)-N(E305))</f>
      </c>
    </row>
    <row r="306" spans="1:6" x14ac:dyDescent="0.25">
      <c r="A306" s="9"/>
      <c r="B306" s="9"/>
      <c r="C306" s="9"/>
      <c r="D306" s="11"/>
      <c r="E306" s="11"/>
      <c r="F306" s="12">
        <f>IF(A306="","",N(D306)-N(E306))</f>
      </c>
    </row>
    <row r="307" spans="1:6" x14ac:dyDescent="0.25">
      <c r="A307" s="9"/>
      <c r="B307" s="9"/>
      <c r="C307" s="9"/>
      <c r="D307" s="11"/>
      <c r="E307" s="11"/>
      <c r="F307" s="12">
        <f>IF(A307="","",N(D307)-N(E307))</f>
      </c>
    </row>
    <row r="308" spans="1:6" x14ac:dyDescent="0.25">
      <c r="A308" s="9"/>
      <c r="B308" s="9"/>
      <c r="C308" s="9"/>
      <c r="D308" s="11"/>
      <c r="E308" s="11"/>
      <c r="F308" s="12">
        <f>IF(A308="","",N(D308)-N(E308))</f>
      </c>
    </row>
    <row r="309" spans="1:6" x14ac:dyDescent="0.25">
      <c r="A309" s="9"/>
      <c r="B309" s="9"/>
      <c r="C309" s="9"/>
      <c r="D309" s="11"/>
      <c r="E309" s="11"/>
      <c r="F309" s="12">
        <f>IF(A309="","",N(D309)-N(E309))</f>
      </c>
    </row>
    <row r="310" spans="1:6" x14ac:dyDescent="0.25">
      <c r="A310" s="9"/>
      <c r="B310" s="9"/>
      <c r="C310" s="9"/>
      <c r="D310" s="11"/>
      <c r="E310" s="11"/>
      <c r="F310" s="12">
        <f>IF(A310="","",N(D310)-N(E310))</f>
      </c>
    </row>
    <row r="311" spans="1:6" x14ac:dyDescent="0.25">
      <c r="A311" s="9"/>
      <c r="B311" s="9"/>
      <c r="C311" s="9"/>
      <c r="D311" s="11"/>
      <c r="E311" s="11"/>
      <c r="F311" s="12">
        <f>IF(A311="","",N(D311)-N(E311))</f>
      </c>
    </row>
    <row r="312" spans="1:6" x14ac:dyDescent="0.25">
      <c r="A312" s="9"/>
      <c r="B312" s="9"/>
      <c r="C312" s="9"/>
      <c r="D312" s="11"/>
      <c r="E312" s="11"/>
      <c r="F312" s="12">
        <f>IF(A312="","",N(D312)-N(E312))</f>
      </c>
    </row>
    <row r="313" spans="1:6" x14ac:dyDescent="0.25">
      <c r="A313" s="9"/>
      <c r="B313" s="9"/>
      <c r="C313" s="9"/>
      <c r="D313" s="11"/>
      <c r="E313" s="11"/>
      <c r="F313" s="12">
        <f>IF(A313="","",N(D313)-N(E313))</f>
      </c>
    </row>
    <row r="314" spans="1:6" x14ac:dyDescent="0.25">
      <c r="A314" s="9"/>
      <c r="B314" s="9"/>
      <c r="C314" s="9"/>
      <c r="D314" s="11"/>
      <c r="E314" s="11"/>
      <c r="F314" s="12">
        <f>IF(A314="","",N(D314)-N(E314))</f>
      </c>
    </row>
    <row r="315" spans="1:6" x14ac:dyDescent="0.25">
      <c r="A315" s="9"/>
      <c r="B315" s="9"/>
      <c r="C315" s="9"/>
      <c r="D315" s="11"/>
      <c r="E315" s="11"/>
      <c r="F315" s="12">
        <f>IF(A315="","",N(D315)-N(E315))</f>
      </c>
    </row>
    <row r="316" spans="1:6" x14ac:dyDescent="0.25">
      <c r="A316" s="9"/>
      <c r="B316" s="9"/>
      <c r="C316" s="9"/>
      <c r="D316" s="11"/>
      <c r="E316" s="11"/>
      <c r="F316" s="12">
        <f>IF(A316="","",N(D316)-N(E316))</f>
      </c>
    </row>
    <row r="317" spans="1:6" x14ac:dyDescent="0.25">
      <c r="A317" s="9"/>
      <c r="B317" s="9"/>
      <c r="C317" s="9"/>
      <c r="D317" s="11"/>
      <c r="E317" s="11"/>
      <c r="F317" s="12">
        <f>IF(A317="","",N(D317)-N(E317))</f>
      </c>
    </row>
    <row r="318" spans="1:6" x14ac:dyDescent="0.25">
      <c r="A318" s="9"/>
      <c r="B318" s="9"/>
      <c r="C318" s="9"/>
      <c r="D318" s="11"/>
      <c r="E318" s="11"/>
      <c r="F318" s="12">
        <f>IF(A318="","",N(D318)-N(E318))</f>
      </c>
    </row>
    <row r="319" spans="1:6" x14ac:dyDescent="0.25">
      <c r="A319" s="9"/>
      <c r="B319" s="9"/>
      <c r="C319" s="9"/>
      <c r="D319" s="11"/>
      <c r="E319" s="11"/>
      <c r="F319" s="12">
        <f>IF(A319="","",N(D319)-N(E319))</f>
      </c>
    </row>
    <row r="320" spans="1:6" x14ac:dyDescent="0.25">
      <c r="A320" s="9"/>
      <c r="B320" s="9"/>
      <c r="C320" s="9"/>
      <c r="D320" s="11"/>
      <c r="E320" s="11"/>
      <c r="F320" s="12">
        <f>IF(A320="","",N(D320)-N(E320))</f>
      </c>
    </row>
    <row r="321" spans="1:6" x14ac:dyDescent="0.25">
      <c r="A321" s="9"/>
      <c r="B321" s="9"/>
      <c r="C321" s="9"/>
      <c r="D321" s="11"/>
      <c r="E321" s="11"/>
      <c r="F321" s="12">
        <f>IF(A321="","",N(D321)-N(E321))</f>
      </c>
    </row>
    <row r="322" spans="1:6" x14ac:dyDescent="0.25">
      <c r="A322" s="9"/>
      <c r="B322" s="9"/>
      <c r="C322" s="9"/>
      <c r="D322" s="11"/>
      <c r="E322" s="11"/>
      <c r="F322" s="12">
        <f>IF(A322="","",N(D322)-N(E322))</f>
      </c>
    </row>
    <row r="323" spans="1:6" x14ac:dyDescent="0.25">
      <c r="A323" s="9"/>
      <c r="B323" s="9"/>
      <c r="C323" s="9"/>
      <c r="D323" s="11"/>
      <c r="E323" s="11"/>
      <c r="F323" s="12">
        <f>IF(A323="","",N(D323)-N(E323))</f>
      </c>
    </row>
    <row r="324" spans="1:6" x14ac:dyDescent="0.25">
      <c r="A324" s="9"/>
      <c r="B324" s="9"/>
      <c r="C324" s="9"/>
      <c r="D324" s="11"/>
      <c r="E324" s="11"/>
      <c r="F324" s="12">
        <f>IF(A324="","",N(D324)-N(E324))</f>
      </c>
    </row>
    <row r="325" spans="1:6" x14ac:dyDescent="0.25">
      <c r="A325" s="9"/>
      <c r="B325" s="9"/>
      <c r="C325" s="9"/>
      <c r="D325" s="11"/>
      <c r="E325" s="11"/>
      <c r="F325" s="12">
        <f>IF(A325="","",N(D325)-N(E325))</f>
      </c>
    </row>
    <row r="326" spans="1:6" x14ac:dyDescent="0.25">
      <c r="A326" s="9"/>
      <c r="B326" s="9"/>
      <c r="C326" s="9"/>
      <c r="D326" s="11"/>
      <c r="E326" s="11"/>
      <c r="F326" s="12">
        <f>IF(A326="","",N(D326)-N(E326))</f>
      </c>
    </row>
    <row r="327" spans="1:6" x14ac:dyDescent="0.25">
      <c r="A327" s="9"/>
      <c r="B327" s="9"/>
      <c r="C327" s="9"/>
      <c r="D327" s="11"/>
      <c r="E327" s="11"/>
      <c r="F327" s="12">
        <f>IF(A327="","",N(D327)-N(E327))</f>
      </c>
    </row>
    <row r="328" spans="1:6" x14ac:dyDescent="0.25">
      <c r="A328" s="9"/>
      <c r="B328" s="9"/>
      <c r="C328" s="9"/>
      <c r="D328" s="11"/>
      <c r="E328" s="11"/>
      <c r="F328" s="12">
        <f>IF(A328="","",N(D328)-N(E328))</f>
      </c>
    </row>
    <row r="329" spans="1:6" x14ac:dyDescent="0.25">
      <c r="A329" s="9"/>
      <c r="B329" s="9"/>
      <c r="C329" s="9"/>
      <c r="D329" s="11"/>
      <c r="E329" s="11"/>
      <c r="F329" s="12">
        <f>IF(A329="","",N(D329)-N(E329))</f>
      </c>
    </row>
    <row r="330" spans="1:6" x14ac:dyDescent="0.25">
      <c r="A330" s="9"/>
      <c r="B330" s="9"/>
      <c r="C330" s="9"/>
      <c r="D330" s="11"/>
      <c r="E330" s="11"/>
      <c r="F330" s="12">
        <f>IF(A330="","",N(D330)-N(E330))</f>
      </c>
    </row>
    <row r="331" spans="1:6" x14ac:dyDescent="0.25">
      <c r="A331" s="9"/>
      <c r="B331" s="9"/>
      <c r="C331" s="9"/>
      <c r="D331" s="11"/>
      <c r="E331" s="11"/>
      <c r="F331" s="12">
        <f>IF(A331="","",N(D331)-N(E331))</f>
      </c>
    </row>
    <row r="332" spans="1:6" x14ac:dyDescent="0.25">
      <c r="A332" s="9"/>
      <c r="B332" s="9"/>
      <c r="C332" s="9"/>
      <c r="D332" s="11"/>
      <c r="E332" s="11"/>
      <c r="F332" s="12">
        <f>IF(A332="","",N(D332)-N(E332))</f>
      </c>
    </row>
    <row r="333" spans="1:6" x14ac:dyDescent="0.25">
      <c r="A333" s="9"/>
      <c r="B333" s="9"/>
      <c r="C333" s="9"/>
      <c r="D333" s="11"/>
      <c r="E333" s="11"/>
      <c r="F333" s="12">
        <f>IF(A333="","",N(D333)-N(E333))</f>
      </c>
    </row>
    <row r="334" spans="1:6" x14ac:dyDescent="0.25">
      <c r="A334" s="9"/>
      <c r="B334" s="9"/>
      <c r="C334" s="9"/>
      <c r="D334" s="11"/>
      <c r="E334" s="11"/>
      <c r="F334" s="12">
        <f>IF(A334="","",N(D334)-N(E334))</f>
      </c>
    </row>
    <row r="335" spans="1:6" x14ac:dyDescent="0.25">
      <c r="A335" s="9"/>
      <c r="B335" s="9"/>
      <c r="C335" s="9"/>
      <c r="D335" s="11"/>
      <c r="E335" s="11"/>
      <c r="F335" s="12">
        <f>IF(A335="","",N(D335)-N(E335))</f>
      </c>
    </row>
    <row r="336" spans="1:6" x14ac:dyDescent="0.25">
      <c r="A336" s="9"/>
      <c r="B336" s="9"/>
      <c r="C336" s="9"/>
      <c r="D336" s="11"/>
      <c r="E336" s="11"/>
      <c r="F336" s="12">
        <f>IF(A336="","",N(D336)-N(E336))</f>
      </c>
    </row>
    <row r="337" spans="1:6" x14ac:dyDescent="0.25">
      <c r="A337" s="9"/>
      <c r="B337" s="9"/>
      <c r="C337" s="9"/>
      <c r="D337" s="11"/>
      <c r="E337" s="11"/>
      <c r="F337" s="12">
        <f>IF(A337="","",N(D337)-N(E337))</f>
      </c>
    </row>
    <row r="338" spans="1:6" x14ac:dyDescent="0.25">
      <c r="A338" s="9"/>
      <c r="B338" s="9"/>
      <c r="C338" s="9"/>
      <c r="D338" s="11"/>
      <c r="E338" s="11"/>
      <c r="F338" s="12">
        <f>IF(A338="","",N(D338)-N(E338))</f>
      </c>
    </row>
    <row r="339" spans="1:6" x14ac:dyDescent="0.25">
      <c r="A339" s="9"/>
      <c r="B339" s="9"/>
      <c r="C339" s="9"/>
      <c r="D339" s="11"/>
      <c r="E339" s="11"/>
      <c r="F339" s="12">
        <f>IF(A339="","",N(D339)-N(E339))</f>
      </c>
    </row>
    <row r="340" spans="1:6" x14ac:dyDescent="0.25">
      <c r="A340" s="9"/>
      <c r="B340" s="9"/>
      <c r="C340" s="9"/>
      <c r="D340" s="11"/>
      <c r="E340" s="11"/>
      <c r="F340" s="12">
        <f>IF(A340="","",N(D340)-N(E340))</f>
      </c>
    </row>
    <row r="341" spans="1:6" x14ac:dyDescent="0.25">
      <c r="A341" s="9"/>
      <c r="B341" s="9"/>
      <c r="C341" s="9"/>
      <c r="D341" s="11"/>
      <c r="E341" s="11"/>
      <c r="F341" s="12">
        <f>IF(A341="","",N(D341)-N(E341))</f>
      </c>
    </row>
    <row r="342" spans="1:6" x14ac:dyDescent="0.25">
      <c r="A342" s="9"/>
      <c r="B342" s="9"/>
      <c r="C342" s="9"/>
      <c r="D342" s="11"/>
      <c r="E342" s="11"/>
      <c r="F342" s="12">
        <f>IF(A342="","",N(D342)-N(E342))</f>
      </c>
    </row>
    <row r="343" spans="1:6" x14ac:dyDescent="0.25">
      <c r="A343" s="9"/>
      <c r="B343" s="9"/>
      <c r="C343" s="9"/>
      <c r="D343" s="11"/>
      <c r="E343" s="11"/>
      <c r="F343" s="12">
        <f>IF(A343="","",N(D343)-N(E343))</f>
      </c>
    </row>
    <row r="344" spans="1:6" x14ac:dyDescent="0.25">
      <c r="A344" s="9"/>
      <c r="B344" s="9"/>
      <c r="C344" s="9"/>
      <c r="D344" s="11"/>
      <c r="E344" s="11"/>
      <c r="F344" s="12">
        <f>IF(A344="","",N(D344)-N(E344))</f>
      </c>
    </row>
    <row r="345" spans="1:6" x14ac:dyDescent="0.25">
      <c r="A345" s="9"/>
      <c r="B345" s="9"/>
      <c r="C345" s="9"/>
      <c r="D345" s="11"/>
      <c r="E345" s="11"/>
      <c r="F345" s="12">
        <f>IF(A345="","",N(D345)-N(E345))</f>
      </c>
    </row>
    <row r="346" spans="1:6" x14ac:dyDescent="0.25">
      <c r="A346" s="9"/>
      <c r="B346" s="9"/>
      <c r="C346" s="9"/>
      <c r="D346" s="11"/>
      <c r="E346" s="11"/>
      <c r="F346" s="12">
        <f>IF(A346="","",N(D346)-N(E346))</f>
      </c>
    </row>
    <row r="347" spans="1:6" x14ac:dyDescent="0.25">
      <c r="A347" s="9"/>
      <c r="B347" s="9"/>
      <c r="C347" s="9"/>
      <c r="D347" s="11"/>
      <c r="E347" s="11"/>
      <c r="F347" s="12">
        <f>IF(A347="","",N(D347)-N(E347))</f>
      </c>
    </row>
    <row r="348" spans="1:6" x14ac:dyDescent="0.25">
      <c r="A348" s="9"/>
      <c r="B348" s="9"/>
      <c r="C348" s="9"/>
      <c r="D348" s="11"/>
      <c r="E348" s="11"/>
      <c r="F348" s="12">
        <f>IF(A348="","",N(D348)-N(E348))</f>
      </c>
    </row>
    <row r="349" spans="1:6" x14ac:dyDescent="0.25">
      <c r="A349" s="9"/>
      <c r="B349" s="9"/>
      <c r="C349" s="9"/>
      <c r="D349" s="11"/>
      <c r="E349" s="11"/>
      <c r="F349" s="12">
        <f>IF(A349="","",N(D349)-N(E349))</f>
      </c>
    </row>
    <row r="350" spans="1:6" x14ac:dyDescent="0.25">
      <c r="A350" s="9"/>
      <c r="B350" s="9"/>
      <c r="C350" s="9"/>
      <c r="D350" s="11"/>
      <c r="E350" s="11"/>
      <c r="F350" s="12">
        <f>IF(A350="","",N(D350)-N(E350))</f>
      </c>
    </row>
    <row r="351" spans="1:6" x14ac:dyDescent="0.25">
      <c r="A351" s="9"/>
      <c r="B351" s="9"/>
      <c r="C351" s="9"/>
      <c r="D351" s="11"/>
      <c r="E351" s="11"/>
      <c r="F351" s="12">
        <f>IF(A351="","",N(D351)-N(E351))</f>
      </c>
    </row>
    <row r="352" spans="1:6" x14ac:dyDescent="0.25">
      <c r="A352" s="9"/>
      <c r="B352" s="9"/>
      <c r="C352" s="9"/>
      <c r="D352" s="11"/>
      <c r="E352" s="11"/>
      <c r="F352" s="12">
        <f>IF(A352="","",N(D352)-N(E352))</f>
      </c>
    </row>
    <row r="353" spans="1:6" x14ac:dyDescent="0.25">
      <c r="A353" s="9"/>
      <c r="B353" s="9"/>
      <c r="C353" s="9"/>
      <c r="D353" s="11"/>
      <c r="E353" s="11"/>
      <c r="F353" s="12">
        <f>IF(A353="","",N(D353)-N(E353))</f>
      </c>
    </row>
    <row r="354" spans="1:6" x14ac:dyDescent="0.25">
      <c r="A354" s="9"/>
      <c r="B354" s="9"/>
      <c r="C354" s="9"/>
      <c r="D354" s="11"/>
      <c r="E354" s="11"/>
      <c r="F354" s="12">
        <f>IF(A354="","",N(D354)-N(E354))</f>
      </c>
    </row>
    <row r="355" spans="1:6" x14ac:dyDescent="0.25">
      <c r="A355" s="9"/>
      <c r="B355" s="9"/>
      <c r="C355" s="9"/>
      <c r="D355" s="11"/>
      <c r="E355" s="11"/>
      <c r="F355" s="12">
        <f>IF(A355="","",N(D355)-N(E355))</f>
      </c>
    </row>
    <row r="356" spans="1:6" x14ac:dyDescent="0.25">
      <c r="A356" s="9"/>
      <c r="B356" s="9"/>
      <c r="C356" s="9"/>
      <c r="D356" s="11"/>
      <c r="E356" s="11"/>
      <c r="F356" s="12">
        <f>IF(A356="","",N(D356)-N(E356))</f>
      </c>
    </row>
    <row r="357" spans="1:6" x14ac:dyDescent="0.25">
      <c r="A357" s="9"/>
      <c r="B357" s="9"/>
      <c r="C357" s="9"/>
      <c r="D357" s="11"/>
      <c r="E357" s="11"/>
      <c r="F357" s="12">
        <f>IF(A357="","",N(D357)-N(E357))</f>
      </c>
    </row>
    <row r="358" spans="1:6" x14ac:dyDescent="0.25">
      <c r="A358" s="9"/>
      <c r="B358" s="9"/>
      <c r="C358" s="9"/>
      <c r="D358" s="11"/>
      <c r="E358" s="11"/>
      <c r="F358" s="12">
        <f>IF(A358="","",N(D358)-N(E358))</f>
      </c>
    </row>
    <row r="359" spans="1:6" x14ac:dyDescent="0.25">
      <c r="A359" s="9"/>
      <c r="B359" s="9"/>
      <c r="C359" s="9"/>
      <c r="D359" s="11"/>
      <c r="E359" s="11"/>
      <c r="F359" s="12">
        <f>IF(A359="","",N(D359)-N(E359))</f>
      </c>
    </row>
    <row r="360" spans="1:6" x14ac:dyDescent="0.25">
      <c r="A360" s="9"/>
      <c r="B360" s="9"/>
      <c r="C360" s="9"/>
      <c r="D360" s="11"/>
      <c r="E360" s="11"/>
      <c r="F360" s="12">
        <f>IF(A360="","",N(D360)-N(E360))</f>
      </c>
    </row>
    <row r="361" spans="1:6" x14ac:dyDescent="0.25">
      <c r="A361" s="9"/>
      <c r="B361" s="9"/>
      <c r="C361" s="9"/>
      <c r="D361" s="11"/>
      <c r="E361" s="11"/>
      <c r="F361" s="12">
        <f>IF(A361="","",N(D361)-N(E361))</f>
      </c>
    </row>
    <row r="362" spans="1:6" x14ac:dyDescent="0.25">
      <c r="A362" s="9"/>
      <c r="B362" s="9"/>
      <c r="C362" s="9"/>
      <c r="D362" s="11"/>
      <c r="E362" s="11"/>
      <c r="F362" s="12">
        <f>IF(A362="","",N(D362)-N(E362))</f>
      </c>
    </row>
    <row r="363" spans="1:6" x14ac:dyDescent="0.25">
      <c r="A363" s="9"/>
      <c r="B363" s="9"/>
      <c r="C363" s="9"/>
      <c r="D363" s="11"/>
      <c r="E363" s="11"/>
      <c r="F363" s="12">
        <f>IF(A363="","",N(D363)-N(E363))</f>
      </c>
    </row>
    <row r="364" spans="1:6" x14ac:dyDescent="0.25">
      <c r="A364" s="9"/>
      <c r="B364" s="9"/>
      <c r="C364" s="9"/>
      <c r="D364" s="11"/>
      <c r="E364" s="11"/>
      <c r="F364" s="12">
        <f>IF(A364="","",N(D364)-N(E364))</f>
      </c>
    </row>
    <row r="365" spans="1:6" x14ac:dyDescent="0.25">
      <c r="A365" s="9"/>
      <c r="B365" s="9"/>
      <c r="C365" s="9"/>
      <c r="D365" s="11"/>
      <c r="E365" s="11"/>
      <c r="F365" s="12">
        <f>IF(A365="","",N(D365)-N(E365))</f>
      </c>
    </row>
    <row r="366" spans="1:6" x14ac:dyDescent="0.25">
      <c r="A366" s="9"/>
      <c r="B366" s="9"/>
      <c r="C366" s="9"/>
      <c r="D366" s="11"/>
      <c r="E366" s="11"/>
      <c r="F366" s="12">
        <f>IF(A366="","",N(D366)-N(E366))</f>
      </c>
    </row>
    <row r="367" spans="1:6" x14ac:dyDescent="0.25">
      <c r="A367" s="9"/>
      <c r="B367" s="9"/>
      <c r="C367" s="9"/>
      <c r="D367" s="11"/>
      <c r="E367" s="11"/>
      <c r="F367" s="12">
        <f>IF(A367="","",N(D367)-N(E367))</f>
      </c>
    </row>
    <row r="368" spans="1:6" x14ac:dyDescent="0.25">
      <c r="A368" s="9"/>
      <c r="B368" s="9"/>
      <c r="C368" s="9"/>
      <c r="D368" s="11"/>
      <c r="E368" s="11"/>
      <c r="F368" s="12">
        <f>IF(A368="","",N(D368)-N(E368))</f>
      </c>
    </row>
    <row r="369" spans="1:6" x14ac:dyDescent="0.25">
      <c r="A369" s="9"/>
      <c r="B369" s="9"/>
      <c r="C369" s="9"/>
      <c r="D369" s="11"/>
      <c r="E369" s="11"/>
      <c r="F369" s="12">
        <f>IF(A369="","",N(D369)-N(E369))</f>
      </c>
    </row>
    <row r="370" spans="1:6" x14ac:dyDescent="0.25">
      <c r="A370" s="9"/>
      <c r="B370" s="9"/>
      <c r="C370" s="9"/>
      <c r="D370" s="11"/>
      <c r="E370" s="11"/>
      <c r="F370" s="12">
        <f>IF(A370="","",N(D370)-N(E370))</f>
      </c>
    </row>
    <row r="371" spans="1:6" x14ac:dyDescent="0.25">
      <c r="A371" s="9"/>
      <c r="B371" s="9"/>
      <c r="C371" s="9"/>
      <c r="D371" s="11"/>
      <c r="E371" s="11"/>
      <c r="F371" s="12">
        <f>IF(A371="","",N(D371)-N(E371))</f>
      </c>
    </row>
    <row r="372" spans="1:6" x14ac:dyDescent="0.25">
      <c r="A372" s="9"/>
      <c r="B372" s="9"/>
      <c r="C372" s="9"/>
      <c r="D372" s="11"/>
      <c r="E372" s="11"/>
      <c r="F372" s="12">
        <f>IF(A372="","",N(D372)-N(E372))</f>
      </c>
    </row>
    <row r="373" spans="1:6" x14ac:dyDescent="0.25">
      <c r="A373" s="9"/>
      <c r="B373" s="9"/>
      <c r="C373" s="9"/>
      <c r="D373" s="11"/>
      <c r="E373" s="11"/>
      <c r="F373" s="12">
        <f>IF(A373="","",N(D373)-N(E373))</f>
      </c>
    </row>
    <row r="374" spans="1:6" x14ac:dyDescent="0.25">
      <c r="A374" s="9"/>
      <c r="B374" s="9"/>
      <c r="C374" s="9"/>
      <c r="D374" s="11"/>
      <c r="E374" s="11"/>
      <c r="F374" s="12">
        <f>IF(A374="","",N(D374)-N(E374))</f>
      </c>
    </row>
    <row r="375" spans="1:6" x14ac:dyDescent="0.25">
      <c r="A375" s="9"/>
      <c r="B375" s="9"/>
      <c r="C375" s="9"/>
      <c r="D375" s="11"/>
      <c r="E375" s="11"/>
      <c r="F375" s="12">
        <f>IF(A375="","",N(D375)-N(E375))</f>
      </c>
    </row>
    <row r="376" spans="1:6" x14ac:dyDescent="0.25">
      <c r="A376" s="9"/>
      <c r="B376" s="9"/>
      <c r="C376" s="9"/>
      <c r="D376" s="11"/>
      <c r="E376" s="11"/>
      <c r="F376" s="12">
        <f>IF(A376="","",N(D376)-N(E376))</f>
      </c>
    </row>
    <row r="377" spans="1:6" x14ac:dyDescent="0.25">
      <c r="A377" s="9"/>
      <c r="B377" s="9"/>
      <c r="C377" s="9"/>
      <c r="D377" s="11"/>
      <c r="E377" s="11"/>
      <c r="F377" s="12">
        <f>IF(A377="","",N(D377)-N(E377))</f>
      </c>
    </row>
    <row r="378" spans="1:6" x14ac:dyDescent="0.25">
      <c r="A378" s="9"/>
      <c r="B378" s="9"/>
      <c r="C378" s="9"/>
      <c r="D378" s="11"/>
      <c r="E378" s="11"/>
      <c r="F378" s="12">
        <f>IF(A378="","",N(D378)-N(E378))</f>
      </c>
    </row>
    <row r="379" spans="1:6" x14ac:dyDescent="0.25">
      <c r="A379" s="9"/>
      <c r="B379" s="9"/>
      <c r="C379" s="9"/>
      <c r="D379" s="11"/>
      <c r="E379" s="11"/>
      <c r="F379" s="12">
        <f>IF(A379="","",N(D379)-N(E379))</f>
      </c>
    </row>
    <row r="380" spans="1:6" x14ac:dyDescent="0.25">
      <c r="A380" s="9"/>
      <c r="B380" s="9"/>
      <c r="C380" s="9"/>
      <c r="D380" s="11"/>
      <c r="E380" s="11"/>
      <c r="F380" s="12">
        <f>IF(A380="","",N(D380)-N(E380))</f>
      </c>
    </row>
    <row r="381" spans="1:6" x14ac:dyDescent="0.25">
      <c r="A381" s="9"/>
      <c r="B381" s="9"/>
      <c r="C381" s="9"/>
      <c r="D381" s="11"/>
      <c r="E381" s="11"/>
      <c r="F381" s="12">
        <f>IF(A381="","",N(D381)-N(E381))</f>
      </c>
    </row>
    <row r="382" spans="1:6" x14ac:dyDescent="0.25">
      <c r="A382" s="9"/>
      <c r="B382" s="9"/>
      <c r="C382" s="9"/>
      <c r="D382" s="11"/>
      <c r="E382" s="11"/>
      <c r="F382" s="12">
        <f>IF(A382="","",N(D382)-N(E382))</f>
      </c>
    </row>
    <row r="383" spans="1:6" x14ac:dyDescent="0.25">
      <c r="A383" s="9"/>
      <c r="B383" s="9"/>
      <c r="C383" s="9"/>
      <c r="D383" s="11"/>
      <c r="E383" s="11"/>
      <c r="F383" s="12">
        <f>IF(A383="","",N(D383)-N(E383))</f>
      </c>
    </row>
    <row r="384" spans="1:6" x14ac:dyDescent="0.25">
      <c r="A384" s="9"/>
      <c r="B384" s="9"/>
      <c r="C384" s="9"/>
      <c r="D384" s="11"/>
      <c r="E384" s="11"/>
      <c r="F384" s="12">
        <f>IF(A384="","",N(D384)-N(E384))</f>
      </c>
    </row>
    <row r="385" spans="1:6" x14ac:dyDescent="0.25">
      <c r="A385" s="9"/>
      <c r="B385" s="9"/>
      <c r="C385" s="9"/>
      <c r="D385" s="11"/>
      <c r="E385" s="11"/>
      <c r="F385" s="12">
        <f>IF(A385="","",N(D385)-N(E385))</f>
      </c>
    </row>
    <row r="386" spans="1:6" x14ac:dyDescent="0.25">
      <c r="A386" s="9"/>
      <c r="B386" s="9"/>
      <c r="C386" s="9"/>
      <c r="D386" s="11"/>
      <c r="E386" s="11"/>
      <c r="F386" s="12">
        <f>IF(A386="","",N(D386)-N(E386))</f>
      </c>
    </row>
    <row r="387" spans="1:6" x14ac:dyDescent="0.25">
      <c r="A387" s="9"/>
      <c r="B387" s="9"/>
      <c r="C387" s="9"/>
      <c r="D387" s="11"/>
      <c r="E387" s="11"/>
      <c r="F387" s="12">
        <f>IF(A387="","",N(D387)-N(E387))</f>
      </c>
    </row>
    <row r="388" spans="1:6" x14ac:dyDescent="0.25">
      <c r="A388" s="9"/>
      <c r="B388" s="9"/>
      <c r="C388" s="9"/>
      <c r="D388" s="11"/>
      <c r="E388" s="11"/>
      <c r="F388" s="12">
        <f>IF(A388="","",N(D388)-N(E388))</f>
      </c>
    </row>
    <row r="389" spans="1:6" x14ac:dyDescent="0.25">
      <c r="A389" s="9"/>
      <c r="B389" s="9"/>
      <c r="C389" s="9"/>
      <c r="D389" s="11"/>
      <c r="E389" s="11"/>
      <c r="F389" s="12">
        <f>IF(A389="","",N(D389)-N(E389))</f>
      </c>
    </row>
    <row r="390" spans="1:6" x14ac:dyDescent="0.25">
      <c r="A390" s="9"/>
      <c r="B390" s="9"/>
      <c r="C390" s="9"/>
      <c r="D390" s="11"/>
      <c r="E390" s="11"/>
      <c r="F390" s="12">
        <f>IF(A390="","",N(D390)-N(E390))</f>
      </c>
    </row>
    <row r="391" spans="1:6" x14ac:dyDescent="0.25">
      <c r="A391" s="9"/>
      <c r="B391" s="9"/>
      <c r="C391" s="9"/>
      <c r="D391" s="11"/>
      <c r="E391" s="11"/>
      <c r="F391" s="12">
        <f>IF(A391="","",N(D391)-N(E391))</f>
      </c>
    </row>
    <row r="392" spans="1:6" x14ac:dyDescent="0.25">
      <c r="A392" s="9"/>
      <c r="B392" s="9"/>
      <c r="C392" s="9"/>
      <c r="D392" s="11"/>
      <c r="E392" s="11"/>
      <c r="F392" s="12">
        <f>IF(A392="","",N(D392)-N(E392))</f>
      </c>
    </row>
    <row r="393" spans="1:6" x14ac:dyDescent="0.25">
      <c r="A393" s="9"/>
      <c r="B393" s="9"/>
      <c r="C393" s="9"/>
      <c r="D393" s="11"/>
      <c r="E393" s="11"/>
      <c r="F393" s="12">
        <f>IF(A393="","",N(D393)-N(E393))</f>
      </c>
    </row>
    <row r="394" spans="1:6" x14ac:dyDescent="0.25">
      <c r="A394" s="9"/>
      <c r="B394" s="9"/>
      <c r="C394" s="9"/>
      <c r="D394" s="11"/>
      <c r="E394" s="11"/>
      <c r="F394" s="12">
        <f>IF(A394="","",N(D394)-N(E394))</f>
      </c>
    </row>
    <row r="395" spans="1:6" x14ac:dyDescent="0.25">
      <c r="A395" s="9"/>
      <c r="B395" s="9"/>
      <c r="C395" s="9"/>
      <c r="D395" s="11"/>
      <c r="E395" s="11"/>
      <c r="F395" s="12">
        <f>IF(A395="","",N(D395)-N(E395))</f>
      </c>
    </row>
    <row r="396" spans="1:6" x14ac:dyDescent="0.25">
      <c r="A396" s="9"/>
      <c r="B396" s="9"/>
      <c r="C396" s="9"/>
      <c r="D396" s="11"/>
      <c r="E396" s="11"/>
      <c r="F396" s="12">
        <f>IF(A396="","",N(D396)-N(E396))</f>
      </c>
    </row>
    <row r="397" spans="1:6" x14ac:dyDescent="0.25">
      <c r="A397" s="9"/>
      <c r="B397" s="9"/>
      <c r="C397" s="9"/>
      <c r="D397" s="11"/>
      <c r="E397" s="11"/>
      <c r="F397" s="12">
        <f>IF(A397="","",N(D397)-N(E397))</f>
      </c>
    </row>
    <row r="398" spans="1:6" x14ac:dyDescent="0.25">
      <c r="A398" s="9"/>
      <c r="B398" s="9"/>
      <c r="C398" s="9"/>
      <c r="D398" s="11"/>
      <c r="E398" s="11"/>
      <c r="F398" s="12">
        <f>IF(A398="","",N(D398)-N(E398))</f>
      </c>
    </row>
    <row r="399" spans="1:6" x14ac:dyDescent="0.25">
      <c r="A399" s="9"/>
      <c r="B399" s="9"/>
      <c r="C399" s="9"/>
      <c r="D399" s="11"/>
      <c r="E399" s="11"/>
      <c r="F399" s="12">
        <f>IF(A399="","",N(D399)-N(E399))</f>
      </c>
    </row>
    <row r="400" spans="1:6" x14ac:dyDescent="0.25">
      <c r="A400" s="9"/>
      <c r="B400" s="9"/>
      <c r="C400" s="9"/>
      <c r="D400" s="11"/>
      <c r="E400" s="11"/>
      <c r="F400" s="12">
        <f>IF(A400="","",N(D400)-N(E400))</f>
      </c>
    </row>
    <row r="401" spans="1:6" x14ac:dyDescent="0.25">
      <c r="A401" s="9"/>
      <c r="B401" s="9"/>
      <c r="C401" s="9"/>
      <c r="D401" s="11"/>
      <c r="E401" s="11"/>
      <c r="F401" s="12">
        <f>IF(A401="","",N(D401)-N(E401))</f>
      </c>
    </row>
    <row r="402" spans="1:6" x14ac:dyDescent="0.25">
      <c r="A402" s="9"/>
      <c r="B402" s="9"/>
      <c r="C402" s="9"/>
      <c r="D402" s="11"/>
      <c r="E402" s="11"/>
      <c r="F402" s="12">
        <f>IF(A402="","",N(D402)-N(E402))</f>
      </c>
    </row>
    <row r="403" spans="1:6" x14ac:dyDescent="0.25">
      <c r="A403" s="9"/>
      <c r="B403" s="9"/>
      <c r="C403" s="9"/>
      <c r="D403" s="11"/>
      <c r="E403" s="11"/>
      <c r="F403" s="12">
        <f>IF(A403="","",N(D403)-N(E403))</f>
      </c>
    </row>
    <row r="404" spans="1:6" x14ac:dyDescent="0.25">
      <c r="A404" s="9"/>
      <c r="B404" s="9"/>
      <c r="C404" s="9"/>
      <c r="D404" s="11"/>
      <c r="E404" s="11"/>
      <c r="F404" s="12">
        <f>IF(A404="","",N(D404)-N(E404))</f>
      </c>
    </row>
    <row r="405" spans="1:6" x14ac:dyDescent="0.25">
      <c r="A405" s="9"/>
      <c r="B405" s="9"/>
      <c r="C405" s="9"/>
      <c r="D405" s="11"/>
      <c r="E405" s="11"/>
      <c r="F405" s="12">
        <f>IF(A405="","",N(D405)-N(E405))</f>
      </c>
    </row>
    <row r="406" spans="1:6" x14ac:dyDescent="0.25">
      <c r="A406" s="9"/>
      <c r="B406" s="9"/>
      <c r="C406" s="9"/>
      <c r="D406" s="11"/>
      <c r="E406" s="11"/>
      <c r="F406" s="12">
        <f>IF(A406="","",N(D406)-N(E406))</f>
      </c>
    </row>
    <row r="407" spans="1:6" x14ac:dyDescent="0.25">
      <c r="A407" s="9"/>
      <c r="B407" s="9"/>
      <c r="C407" s="9"/>
      <c r="D407" s="11"/>
      <c r="E407" s="11"/>
      <c r="F407" s="12">
        <f>IF(A407="","",N(D407)-N(E407))</f>
      </c>
    </row>
    <row r="408" spans="1:6" x14ac:dyDescent="0.25">
      <c r="A408" s="9"/>
      <c r="B408" s="9"/>
      <c r="C408" s="9"/>
      <c r="D408" s="11"/>
      <c r="E408" s="11"/>
      <c r="F408" s="12">
        <f>IF(A408="","",N(D408)-N(E408))</f>
      </c>
    </row>
    <row r="409" spans="1:6" x14ac:dyDescent="0.25">
      <c r="A409" s="9"/>
      <c r="B409" s="9"/>
      <c r="C409" s="9"/>
      <c r="D409" s="11"/>
      <c r="E409" s="11"/>
      <c r="F409" s="12">
        <f>IF(A409="","",N(D409)-N(E409))</f>
      </c>
    </row>
    <row r="410" spans="1:6" x14ac:dyDescent="0.25">
      <c r="A410" s="9"/>
      <c r="B410" s="9"/>
      <c r="C410" s="9"/>
      <c r="D410" s="11"/>
      <c r="E410" s="11"/>
      <c r="F410" s="12">
        <f>IF(A410="","",N(D410)-N(E410))</f>
      </c>
    </row>
    <row r="411" spans="1:6" x14ac:dyDescent="0.25">
      <c r="A411" s="9"/>
      <c r="B411" s="9"/>
      <c r="C411" s="9"/>
      <c r="D411" s="11"/>
      <c r="E411" s="11"/>
      <c r="F411" s="12">
        <f>IF(A411="","",N(D411)-N(E411))</f>
      </c>
    </row>
    <row r="412" spans="1:6" x14ac:dyDescent="0.25">
      <c r="A412" s="9"/>
      <c r="B412" s="9"/>
      <c r="C412" s="9"/>
      <c r="D412" s="11"/>
      <c r="E412" s="11"/>
      <c r="F412" s="12">
        <f>IF(A412="","",N(D412)-N(E412))</f>
      </c>
    </row>
    <row r="413" spans="1:6" x14ac:dyDescent="0.25">
      <c r="A413" s="9"/>
      <c r="B413" s="9"/>
      <c r="C413" s="9"/>
      <c r="D413" s="11"/>
      <c r="E413" s="11"/>
      <c r="F413" s="12">
        <f>IF(A413="","",N(D413)-N(E413))</f>
      </c>
    </row>
    <row r="414" spans="1:6" x14ac:dyDescent="0.25">
      <c r="A414" s="9"/>
      <c r="B414" s="9"/>
      <c r="C414" s="9"/>
      <c r="D414" s="11"/>
      <c r="E414" s="11"/>
      <c r="F414" s="12">
        <f>IF(A414="","",N(D414)-N(E414))</f>
      </c>
    </row>
    <row r="415" spans="1:6" x14ac:dyDescent="0.25">
      <c r="A415" s="9"/>
      <c r="B415" s="9"/>
      <c r="C415" s="9"/>
      <c r="D415" s="11"/>
      <c r="E415" s="11"/>
      <c r="F415" s="12">
        <f>IF(A415="","",N(D415)-N(E415))</f>
      </c>
    </row>
    <row r="416" spans="1:6" x14ac:dyDescent="0.25">
      <c r="A416" s="9"/>
      <c r="B416" s="9"/>
      <c r="C416" s="9"/>
      <c r="D416" s="11"/>
      <c r="E416" s="11"/>
      <c r="F416" s="12">
        <f>IF(A416="","",N(D416)-N(E416))</f>
      </c>
    </row>
    <row r="417" spans="1:6" x14ac:dyDescent="0.25">
      <c r="A417" s="9"/>
      <c r="B417" s="9"/>
      <c r="C417" s="9"/>
      <c r="D417" s="11"/>
      <c r="E417" s="11"/>
      <c r="F417" s="12">
        <f>IF(A417="","",N(D417)-N(E417))</f>
      </c>
    </row>
    <row r="418" spans="1:6" x14ac:dyDescent="0.25">
      <c r="A418" s="9"/>
      <c r="B418" s="9"/>
      <c r="C418" s="9"/>
      <c r="D418" s="11"/>
      <c r="E418" s="11"/>
      <c r="F418" s="12">
        <f>IF(A418="","",N(D418)-N(E418))</f>
      </c>
    </row>
    <row r="419" spans="1:6" x14ac:dyDescent="0.25">
      <c r="A419" s="9"/>
      <c r="B419" s="9"/>
      <c r="C419" s="9"/>
      <c r="D419" s="11"/>
      <c r="E419" s="11"/>
      <c r="F419" s="12">
        <f>IF(A419="","",N(D419)-N(E419))</f>
      </c>
    </row>
    <row r="420" spans="1:6" x14ac:dyDescent="0.25">
      <c r="A420" s="9"/>
      <c r="B420" s="9"/>
      <c r="C420" s="9"/>
      <c r="D420" s="11"/>
      <c r="E420" s="11"/>
      <c r="F420" s="12">
        <f>IF(A420="","",N(D420)-N(E420))</f>
      </c>
    </row>
    <row r="421" spans="1:6" x14ac:dyDescent="0.25">
      <c r="A421" s="9"/>
      <c r="B421" s="9"/>
      <c r="C421" s="9"/>
      <c r="D421" s="11"/>
      <c r="E421" s="11"/>
      <c r="F421" s="12">
        <f>IF(A421="","",N(D421)-N(E421))</f>
      </c>
    </row>
    <row r="422" spans="1:6" x14ac:dyDescent="0.25">
      <c r="A422" s="9"/>
      <c r="B422" s="9"/>
      <c r="C422" s="9"/>
      <c r="D422" s="11"/>
      <c r="E422" s="11"/>
      <c r="F422" s="12">
        <f>IF(A422="","",N(D422)-N(E422))</f>
      </c>
    </row>
    <row r="423" spans="1:6" x14ac:dyDescent="0.25">
      <c r="A423" s="9"/>
      <c r="B423" s="9"/>
      <c r="C423" s="9"/>
      <c r="D423" s="11"/>
      <c r="E423" s="11"/>
      <c r="F423" s="12">
        <f>IF(A423="","",N(D423)-N(E423))</f>
      </c>
    </row>
    <row r="424" spans="1:6" x14ac:dyDescent="0.25">
      <c r="A424" s="9"/>
      <c r="B424" s="9"/>
      <c r="C424" s="9"/>
      <c r="D424" s="11"/>
      <c r="E424" s="11"/>
      <c r="F424" s="12">
        <f>IF(A424="","",N(D424)-N(E424))</f>
      </c>
    </row>
    <row r="425" spans="1:6" x14ac:dyDescent="0.25">
      <c r="A425" s="9"/>
      <c r="B425" s="9"/>
      <c r="C425" s="9"/>
      <c r="D425" s="11"/>
      <c r="E425" s="11"/>
      <c r="F425" s="12">
        <f>IF(A425="","",N(D425)-N(E425))</f>
      </c>
    </row>
    <row r="426" spans="1:6" x14ac:dyDescent="0.25">
      <c r="A426" s="9"/>
      <c r="B426" s="9"/>
      <c r="C426" s="9"/>
      <c r="D426" s="11"/>
      <c r="E426" s="11"/>
      <c r="F426" s="12">
        <f>IF(A426="","",N(D426)-N(E426))</f>
      </c>
    </row>
    <row r="427" spans="1:6" x14ac:dyDescent="0.25">
      <c r="A427" s="9"/>
      <c r="B427" s="9"/>
      <c r="C427" s="9"/>
      <c r="D427" s="11"/>
      <c r="E427" s="11"/>
      <c r="F427" s="12">
        <f>IF(A427="","",N(D427)-N(E427))</f>
      </c>
    </row>
    <row r="428" spans="1:6" x14ac:dyDescent="0.25">
      <c r="A428" s="9"/>
      <c r="B428" s="9"/>
      <c r="C428" s="9"/>
      <c r="D428" s="11"/>
      <c r="E428" s="11"/>
      <c r="F428" s="12">
        <f>IF(A428="","",N(D428)-N(E428))</f>
      </c>
    </row>
    <row r="429" spans="1:6" x14ac:dyDescent="0.25">
      <c r="A429" s="9"/>
      <c r="B429" s="9"/>
      <c r="C429" s="9"/>
      <c r="D429" s="11"/>
      <c r="E429" s="11"/>
      <c r="F429" s="12">
        <f>IF(A429="","",N(D429)-N(E429))</f>
      </c>
    </row>
    <row r="430" spans="1:6" x14ac:dyDescent="0.25">
      <c r="A430" s="9"/>
      <c r="B430" s="9"/>
      <c r="C430" s="9"/>
      <c r="D430" s="11"/>
      <c r="E430" s="11"/>
      <c r="F430" s="12">
        <f>IF(A430="","",N(D430)-N(E430))</f>
      </c>
    </row>
    <row r="431" spans="1:6" x14ac:dyDescent="0.25">
      <c r="A431" s="9"/>
      <c r="B431" s="9"/>
      <c r="C431" s="9"/>
      <c r="D431" s="11"/>
      <c r="E431" s="11"/>
      <c r="F431" s="12">
        <f>IF(A431="","",N(D431)-N(E431))</f>
      </c>
    </row>
    <row r="432" spans="1:6" x14ac:dyDescent="0.25">
      <c r="A432" s="9"/>
      <c r="B432" s="9"/>
      <c r="C432" s="9"/>
      <c r="D432" s="11"/>
      <c r="E432" s="11"/>
      <c r="F432" s="12">
        <f>IF(A432="","",N(D432)-N(E432))</f>
      </c>
    </row>
    <row r="433" spans="1:6" x14ac:dyDescent="0.25">
      <c r="A433" s="9"/>
      <c r="B433" s="9"/>
      <c r="C433" s="9"/>
      <c r="D433" s="11"/>
      <c r="E433" s="11"/>
      <c r="F433" s="12">
        <f>IF(A433="","",N(D433)-N(E433))</f>
      </c>
    </row>
    <row r="434" spans="1:6" x14ac:dyDescent="0.25">
      <c r="A434" s="9"/>
      <c r="B434" s="9"/>
      <c r="C434" s="9"/>
      <c r="D434" s="11"/>
      <c r="E434" s="11"/>
      <c r="F434" s="12">
        <f>IF(A434="","",N(D434)-N(E434))</f>
      </c>
    </row>
    <row r="435" spans="1:6" x14ac:dyDescent="0.25">
      <c r="A435" s="9"/>
      <c r="B435" s="9"/>
      <c r="C435" s="9"/>
      <c r="D435" s="11"/>
      <c r="E435" s="11"/>
      <c r="F435" s="12">
        <f>IF(A435="","",N(D435)-N(E435))</f>
      </c>
    </row>
    <row r="436" spans="1:6" x14ac:dyDescent="0.25">
      <c r="A436" s="9"/>
      <c r="B436" s="9"/>
      <c r="C436" s="9"/>
      <c r="D436" s="11"/>
      <c r="E436" s="11"/>
      <c r="F436" s="12">
        <f>IF(A436="","",N(D436)-N(E436))</f>
      </c>
    </row>
    <row r="437" spans="1:6" x14ac:dyDescent="0.25">
      <c r="A437" s="9"/>
      <c r="B437" s="9"/>
      <c r="C437" s="9"/>
      <c r="D437" s="11"/>
      <c r="E437" s="11"/>
      <c r="F437" s="12">
        <f>IF(A437="","",N(D437)-N(E437))</f>
      </c>
    </row>
    <row r="438" spans="1:6" x14ac:dyDescent="0.25">
      <c r="A438" s="9"/>
      <c r="B438" s="9"/>
      <c r="C438" s="9"/>
      <c r="D438" s="11"/>
      <c r="E438" s="11"/>
      <c r="F438" s="12">
        <f>IF(A438="","",N(D438)-N(E438))</f>
      </c>
    </row>
    <row r="439" spans="1:6" x14ac:dyDescent="0.25">
      <c r="A439" s="9"/>
      <c r="B439" s="9"/>
      <c r="C439" s="9"/>
      <c r="D439" s="11"/>
      <c r="E439" s="11"/>
      <c r="F439" s="12">
        <f>IF(A439="","",N(D439)-N(E439))</f>
      </c>
    </row>
    <row r="440" spans="1:6" x14ac:dyDescent="0.25">
      <c r="A440" s="9"/>
      <c r="B440" s="9"/>
      <c r="C440" s="9"/>
      <c r="D440" s="11"/>
      <c r="E440" s="11"/>
      <c r="F440" s="12">
        <f>IF(A440="","",N(D440)-N(E440))</f>
      </c>
    </row>
    <row r="441" spans="1:6" x14ac:dyDescent="0.25">
      <c r="A441" s="9"/>
      <c r="B441" s="9"/>
      <c r="C441" s="9"/>
      <c r="D441" s="11"/>
      <c r="E441" s="11"/>
      <c r="F441" s="12">
        <f>IF(A441="","",N(D441)-N(E441))</f>
      </c>
    </row>
    <row r="442" spans="1:6" x14ac:dyDescent="0.25">
      <c r="A442" s="9"/>
      <c r="B442" s="9"/>
      <c r="C442" s="9"/>
      <c r="D442" s="11"/>
      <c r="E442" s="11"/>
      <c r="F442" s="12">
        <f>IF(A442="","",N(D442)-N(E442))</f>
      </c>
    </row>
    <row r="443" spans="1:6" x14ac:dyDescent="0.25">
      <c r="A443" s="9"/>
      <c r="B443" s="9"/>
      <c r="C443" s="9"/>
      <c r="D443" s="11"/>
      <c r="E443" s="11"/>
      <c r="F443" s="12">
        <f>IF(A443="","",N(D443)-N(E443))</f>
      </c>
    </row>
    <row r="444" spans="1:6" x14ac:dyDescent="0.25">
      <c r="A444" s="9"/>
      <c r="B444" s="9"/>
      <c r="C444" s="9"/>
      <c r="D444" s="11"/>
      <c r="E444" s="11"/>
      <c r="F444" s="12">
        <f>IF(A444="","",N(D444)-N(E444))</f>
      </c>
    </row>
    <row r="445" spans="1:6" x14ac:dyDescent="0.25">
      <c r="A445" s="9"/>
      <c r="B445" s="9"/>
      <c r="C445" s="9"/>
      <c r="D445" s="11"/>
      <c r="E445" s="11"/>
      <c r="F445" s="12">
        <f>IF(A445="","",N(D445)-N(E445))</f>
      </c>
    </row>
    <row r="446" spans="1:6" x14ac:dyDescent="0.25">
      <c r="A446" s="9"/>
      <c r="B446" s="9"/>
      <c r="C446" s="9"/>
      <c r="D446" s="11"/>
      <c r="E446" s="11"/>
      <c r="F446" s="12">
        <f>IF(A446="","",N(D446)-N(E446))</f>
      </c>
    </row>
    <row r="447" spans="1:6" x14ac:dyDescent="0.25">
      <c r="A447" s="9"/>
      <c r="B447" s="9"/>
      <c r="C447" s="9"/>
      <c r="D447" s="11"/>
      <c r="E447" s="11"/>
      <c r="F447" s="12">
        <f>IF(A447="","",N(D447)-N(E447))</f>
      </c>
    </row>
    <row r="448" spans="1:6" x14ac:dyDescent="0.25">
      <c r="A448" s="9"/>
      <c r="B448" s="9"/>
      <c r="C448" s="9"/>
      <c r="D448" s="11"/>
      <c r="E448" s="11"/>
      <c r="F448" s="12">
        <f>IF(A448="","",N(D448)-N(E448))</f>
      </c>
    </row>
    <row r="449" spans="1:6" x14ac:dyDescent="0.25">
      <c r="A449" s="9"/>
      <c r="B449" s="9"/>
      <c r="C449" s="9"/>
      <c r="D449" s="11"/>
      <c r="E449" s="11"/>
      <c r="F449" s="12">
        <f>IF(A449="","",N(D449)-N(E449))</f>
      </c>
    </row>
    <row r="450" spans="1:6" x14ac:dyDescent="0.25">
      <c r="A450" s="9"/>
      <c r="B450" s="9"/>
      <c r="C450" s="9"/>
      <c r="D450" s="11"/>
      <c r="E450" s="11"/>
      <c r="F450" s="12">
        <f>IF(A450="","",N(D450)-N(E450))</f>
      </c>
    </row>
    <row r="451" spans="1:6" x14ac:dyDescent="0.25">
      <c r="A451" s="9"/>
      <c r="B451" s="9"/>
      <c r="C451" s="9"/>
      <c r="D451" s="11"/>
      <c r="E451" s="11"/>
      <c r="F451" s="12">
        <f>IF(A451="","",N(D451)-N(E451))</f>
      </c>
    </row>
    <row r="452" spans="1:6" x14ac:dyDescent="0.25">
      <c r="A452" s="9"/>
      <c r="B452" s="9"/>
      <c r="C452" s="9"/>
      <c r="D452" s="11"/>
      <c r="E452" s="11"/>
      <c r="F452" s="12">
        <f>IF(A452="","",N(D452)-N(E452))</f>
      </c>
    </row>
    <row r="453" spans="1:6" x14ac:dyDescent="0.25">
      <c r="A453" s="9"/>
      <c r="B453" s="9"/>
      <c r="C453" s="9"/>
      <c r="D453" s="11"/>
      <c r="E453" s="11"/>
      <c r="F453" s="12">
        <f>IF(A453="","",N(D453)-N(E453))</f>
      </c>
    </row>
    <row r="454" spans="1:6" x14ac:dyDescent="0.25">
      <c r="A454" s="9"/>
      <c r="B454" s="9"/>
      <c r="C454" s="9"/>
      <c r="D454" s="11"/>
      <c r="E454" s="11"/>
      <c r="F454" s="12">
        <f>IF(A454="","",N(D454)-N(E454))</f>
      </c>
    </row>
    <row r="455" spans="1:6" x14ac:dyDescent="0.25">
      <c r="A455" s="9"/>
      <c r="B455" s="9"/>
      <c r="C455" s="9"/>
      <c r="D455" s="11"/>
      <c r="E455" s="11"/>
      <c r="F455" s="12">
        <f>IF(A455="","",N(D455)-N(E455))</f>
      </c>
    </row>
    <row r="456" spans="1:6" x14ac:dyDescent="0.25">
      <c r="A456" s="9"/>
      <c r="B456" s="9"/>
      <c r="C456" s="9"/>
      <c r="D456" s="11"/>
      <c r="E456" s="11"/>
      <c r="F456" s="12">
        <f>IF(A456="","",N(D456)-N(E456))</f>
      </c>
    </row>
    <row r="457" spans="1:6" x14ac:dyDescent="0.25">
      <c r="A457" s="9"/>
      <c r="B457" s="9"/>
      <c r="C457" s="9"/>
      <c r="D457" s="11"/>
      <c r="E457" s="11"/>
      <c r="F457" s="12">
        <f>IF(A457="","",N(D457)-N(E457))</f>
      </c>
    </row>
    <row r="458" spans="1:6" x14ac:dyDescent="0.25">
      <c r="A458" s="9"/>
      <c r="B458" s="9"/>
      <c r="C458" s="9"/>
      <c r="D458" s="11"/>
      <c r="E458" s="11"/>
      <c r="F458" s="12">
        <f>IF(A458="","",N(D458)-N(E458))</f>
      </c>
    </row>
    <row r="459" spans="1:6" x14ac:dyDescent="0.25">
      <c r="A459" s="9"/>
      <c r="B459" s="9"/>
      <c r="C459" s="9"/>
      <c r="D459" s="11"/>
      <c r="E459" s="11"/>
      <c r="F459" s="12">
        <f>IF(A459="","",N(D459)-N(E459))</f>
      </c>
    </row>
    <row r="460" spans="1:6" x14ac:dyDescent="0.25">
      <c r="A460" s="9"/>
      <c r="B460" s="9"/>
      <c r="C460" s="9"/>
      <c r="D460" s="11"/>
      <c r="E460" s="11"/>
      <c r="F460" s="12">
        <f>IF(A460="","",N(D460)-N(E460))</f>
      </c>
    </row>
    <row r="461" spans="1:6" x14ac:dyDescent="0.25">
      <c r="A461" s="9"/>
      <c r="B461" s="9"/>
      <c r="C461" s="9"/>
      <c r="D461" s="11"/>
      <c r="E461" s="11"/>
      <c r="F461" s="12">
        <f>IF(A461="","",N(D461)-N(E461))</f>
      </c>
    </row>
    <row r="462" spans="1:6" x14ac:dyDescent="0.25">
      <c r="A462" s="9"/>
      <c r="B462" s="9"/>
      <c r="C462" s="9"/>
      <c r="D462" s="11"/>
      <c r="E462" s="11"/>
      <c r="F462" s="12">
        <f>IF(A462="","",N(D462)-N(E462))</f>
      </c>
    </row>
    <row r="463" spans="1:6" x14ac:dyDescent="0.25">
      <c r="A463" s="9"/>
      <c r="B463" s="9"/>
      <c r="C463" s="9"/>
      <c r="D463" s="11"/>
      <c r="E463" s="11"/>
      <c r="F463" s="12">
        <f>IF(A463="","",N(D463)-N(E463))</f>
      </c>
    </row>
    <row r="464" spans="1:6" x14ac:dyDescent="0.25">
      <c r="A464" s="9"/>
      <c r="B464" s="9"/>
      <c r="C464" s="9"/>
      <c r="D464" s="11"/>
      <c r="E464" s="11"/>
      <c r="F464" s="12">
        <f>IF(A464="","",N(D464)-N(E464))</f>
      </c>
    </row>
    <row r="465" spans="1:6" x14ac:dyDescent="0.25">
      <c r="A465" s="9"/>
      <c r="B465" s="9"/>
      <c r="C465" s="9"/>
      <c r="D465" s="11"/>
      <c r="E465" s="11"/>
      <c r="F465" s="12">
        <f>IF(A465="","",N(D465)-N(E465))</f>
      </c>
    </row>
    <row r="466" spans="1:6" x14ac:dyDescent="0.25">
      <c r="A466" s="9"/>
      <c r="B466" s="9"/>
      <c r="C466" s="9"/>
      <c r="D466" s="11"/>
      <c r="E466" s="11"/>
      <c r="F466" s="12">
        <f>IF(A466="","",N(D466)-N(E466))</f>
      </c>
    </row>
    <row r="467" spans="1:6" x14ac:dyDescent="0.25">
      <c r="A467" s="9"/>
      <c r="B467" s="9"/>
      <c r="C467" s="9"/>
      <c r="D467" s="11"/>
      <c r="E467" s="11"/>
      <c r="F467" s="12">
        <f>IF(A467="","",N(D467)-N(E467))</f>
      </c>
    </row>
    <row r="468" spans="1:6" x14ac:dyDescent="0.25">
      <c r="A468" s="9"/>
      <c r="B468" s="9"/>
      <c r="C468" s="9"/>
      <c r="D468" s="11"/>
      <c r="E468" s="11"/>
      <c r="F468" s="12">
        <f>IF(A468="","",N(D468)-N(E468))</f>
      </c>
    </row>
    <row r="469" spans="1:6" x14ac:dyDescent="0.25">
      <c r="A469" s="9"/>
      <c r="B469" s="9"/>
      <c r="C469" s="9"/>
      <c r="D469" s="11"/>
      <c r="E469" s="11"/>
      <c r="F469" s="12">
        <f>IF(A469="","",N(D469)-N(E469))</f>
      </c>
    </row>
    <row r="470" spans="1:6" x14ac:dyDescent="0.25">
      <c r="A470" s="9"/>
      <c r="B470" s="9"/>
      <c r="C470" s="9"/>
      <c r="D470" s="11"/>
      <c r="E470" s="11"/>
      <c r="F470" s="12">
        <f>IF(A470="","",N(D470)-N(E470))</f>
      </c>
    </row>
    <row r="471" spans="1:6" x14ac:dyDescent="0.25">
      <c r="A471" s="9"/>
      <c r="B471" s="9"/>
      <c r="C471" s="9"/>
      <c r="D471" s="11"/>
      <c r="E471" s="11"/>
      <c r="F471" s="12">
        <f>IF(A471="","",N(D471)-N(E471))</f>
      </c>
    </row>
    <row r="472" spans="1:6" x14ac:dyDescent="0.25">
      <c r="A472" s="9"/>
      <c r="B472" s="9"/>
      <c r="C472" s="9"/>
      <c r="D472" s="11"/>
      <c r="E472" s="11"/>
      <c r="F472" s="12">
        <f>IF(A472="","",N(D472)-N(E472))</f>
      </c>
    </row>
    <row r="473" spans="1:6" x14ac:dyDescent="0.25">
      <c r="A473" s="9"/>
      <c r="B473" s="9"/>
      <c r="C473" s="9"/>
      <c r="D473" s="11"/>
      <c r="E473" s="11"/>
      <c r="F473" s="12">
        <f>IF(A473="","",N(D473)-N(E473))</f>
      </c>
    </row>
    <row r="474" spans="1:6" x14ac:dyDescent="0.25">
      <c r="A474" s="9"/>
      <c r="B474" s="9"/>
      <c r="C474" s="9"/>
      <c r="D474" s="11"/>
      <c r="E474" s="11"/>
      <c r="F474" s="12">
        <f>IF(A474="","",N(D474)-N(E474))</f>
      </c>
    </row>
    <row r="475" spans="1:6" x14ac:dyDescent="0.25">
      <c r="A475" s="9"/>
      <c r="B475" s="9"/>
      <c r="C475" s="9"/>
      <c r="D475" s="11"/>
      <c r="E475" s="11"/>
      <c r="F475" s="12">
        <f>IF(A475="","",N(D475)-N(E475))</f>
      </c>
    </row>
    <row r="476" spans="1:6" x14ac:dyDescent="0.25">
      <c r="A476" s="9"/>
      <c r="B476" s="9"/>
      <c r="C476" s="9"/>
      <c r="D476" s="11"/>
      <c r="E476" s="11"/>
      <c r="F476" s="12">
        <f>IF(A476="","",N(D476)-N(E476))</f>
      </c>
    </row>
    <row r="477" spans="1:6" x14ac:dyDescent="0.25">
      <c r="A477" s="9"/>
      <c r="B477" s="9"/>
      <c r="C477" s="9"/>
      <c r="D477" s="11"/>
      <c r="E477" s="11"/>
      <c r="F477" s="12">
        <f>IF(A477="","",N(D477)-N(E477))</f>
      </c>
    </row>
    <row r="478" spans="1:6" x14ac:dyDescent="0.25">
      <c r="A478" s="9"/>
      <c r="B478" s="9"/>
      <c r="C478" s="9"/>
      <c r="D478" s="11"/>
      <c r="E478" s="11"/>
      <c r="F478" s="12">
        <f>IF(A478="","",N(D478)-N(E478))</f>
      </c>
    </row>
    <row r="479" spans="1:6" x14ac:dyDescent="0.25">
      <c r="A479" s="9"/>
      <c r="B479" s="9"/>
      <c r="C479" s="9"/>
      <c r="D479" s="11"/>
      <c r="E479" s="11"/>
      <c r="F479" s="12">
        <f>IF(A479="","",N(D479)-N(E479))</f>
      </c>
    </row>
    <row r="480" spans="1:6" x14ac:dyDescent="0.25">
      <c r="A480" s="9"/>
      <c r="B480" s="9"/>
      <c r="C480" s="9"/>
      <c r="D480" s="11"/>
      <c r="E480" s="11"/>
      <c r="F480" s="12">
        <f>IF(A480="","",N(D480)-N(E480))</f>
      </c>
    </row>
    <row r="481" spans="1:6" x14ac:dyDescent="0.25">
      <c r="A481" s="9"/>
      <c r="B481" s="9"/>
      <c r="C481" s="9"/>
      <c r="D481" s="11"/>
      <c r="E481" s="11"/>
      <c r="F481" s="12">
        <f>IF(A481="","",N(D481)-N(E481))</f>
      </c>
    </row>
    <row r="482" spans="1:6" x14ac:dyDescent="0.25">
      <c r="A482" s="9"/>
      <c r="B482" s="9"/>
      <c r="C482" s="9"/>
      <c r="D482" s="11"/>
      <c r="E482" s="11"/>
      <c r="F482" s="12">
        <f>IF(A482="","",N(D482)-N(E482))</f>
      </c>
    </row>
    <row r="483" spans="1:6" x14ac:dyDescent="0.25">
      <c r="A483" s="9"/>
      <c r="B483" s="9"/>
      <c r="C483" s="9"/>
      <c r="D483" s="11"/>
      <c r="E483" s="11"/>
      <c r="F483" s="12">
        <f>IF(A483="","",N(D483)-N(E483))</f>
      </c>
    </row>
    <row r="484" spans="1:6" x14ac:dyDescent="0.25">
      <c r="A484" s="9"/>
      <c r="B484" s="9"/>
      <c r="C484" s="9"/>
      <c r="D484" s="11"/>
      <c r="E484" s="11"/>
      <c r="F484" s="12">
        <f>IF(A484="","",N(D484)-N(E484))</f>
      </c>
    </row>
    <row r="485" spans="1:6" x14ac:dyDescent="0.25">
      <c r="A485" s="9"/>
      <c r="B485" s="9"/>
      <c r="C485" s="9"/>
      <c r="D485" s="11"/>
      <c r="E485" s="11"/>
      <c r="F485" s="12">
        <f>IF(A485="","",N(D485)-N(E485))</f>
      </c>
    </row>
    <row r="486" spans="1:6" x14ac:dyDescent="0.25">
      <c r="A486" s="9"/>
      <c r="B486" s="9"/>
      <c r="C486" s="9"/>
      <c r="D486" s="11"/>
      <c r="E486" s="11"/>
      <c r="F486" s="12">
        <f>IF(A486="","",N(D486)-N(E486))</f>
      </c>
    </row>
    <row r="487" spans="1:6" x14ac:dyDescent="0.25">
      <c r="A487" s="9"/>
      <c r="B487" s="9"/>
      <c r="C487" s="9"/>
      <c r="D487" s="11"/>
      <c r="E487" s="11"/>
      <c r="F487" s="12">
        <f>IF(A487="","",N(D487)-N(E487))</f>
      </c>
    </row>
    <row r="488" spans="1:6" x14ac:dyDescent="0.25">
      <c r="A488" s="9"/>
      <c r="B488" s="9"/>
      <c r="C488" s="9"/>
      <c r="D488" s="11"/>
      <c r="E488" s="11"/>
      <c r="F488" s="12">
        <f>IF(A488="","",N(D488)-N(E488))</f>
      </c>
    </row>
    <row r="489" spans="1:6" x14ac:dyDescent="0.25">
      <c r="A489" s="9"/>
      <c r="B489" s="9"/>
      <c r="C489" s="9"/>
      <c r="D489" s="11"/>
      <c r="E489" s="11"/>
      <c r="F489" s="12">
        <f>IF(A489="","",N(D489)-N(E489))</f>
      </c>
    </row>
    <row r="490" spans="1:6" x14ac:dyDescent="0.25">
      <c r="A490" s="9"/>
      <c r="B490" s="9"/>
      <c r="C490" s="9"/>
      <c r="D490" s="11"/>
      <c r="E490" s="11"/>
      <c r="F490" s="12">
        <f>IF(A490="","",N(D490)-N(E490))</f>
      </c>
    </row>
    <row r="491" spans="1:6" x14ac:dyDescent="0.25">
      <c r="A491" s="9"/>
      <c r="B491" s="9"/>
      <c r="C491" s="9"/>
      <c r="D491" s="11"/>
      <c r="E491" s="11"/>
      <c r="F491" s="12">
        <f>IF(A491="","",N(D491)-N(E491))</f>
      </c>
    </row>
    <row r="492" spans="1:6" x14ac:dyDescent="0.25">
      <c r="A492" s="9"/>
      <c r="B492" s="9"/>
      <c r="C492" s="9"/>
      <c r="D492" s="11"/>
      <c r="E492" s="11"/>
      <c r="F492" s="12">
        <f>IF(A492="","",N(D492)-N(E492))</f>
      </c>
    </row>
    <row r="493" spans="1:6" x14ac:dyDescent="0.25">
      <c r="A493" s="9"/>
      <c r="B493" s="9"/>
      <c r="C493" s="9"/>
      <c r="D493" s="11"/>
      <c r="E493" s="11"/>
      <c r="F493" s="12">
        <f>IF(A493="","",N(D493)-N(E493))</f>
      </c>
    </row>
    <row r="494" spans="1:6" x14ac:dyDescent="0.25">
      <c r="A494" s="9"/>
      <c r="B494" s="9"/>
      <c r="C494" s="9"/>
      <c r="D494" s="11"/>
      <c r="E494" s="11"/>
      <c r="F494" s="12">
        <f>IF(A494="","",N(D494)-N(E494))</f>
      </c>
    </row>
    <row r="495" spans="1:6" x14ac:dyDescent="0.25">
      <c r="A495" s="9"/>
      <c r="B495" s="9"/>
      <c r="C495" s="9"/>
      <c r="D495" s="11"/>
      <c r="E495" s="11"/>
      <c r="F495" s="12">
        <f>IF(A495="","",N(D495)-N(E495))</f>
      </c>
    </row>
    <row r="496" spans="1:6" x14ac:dyDescent="0.25">
      <c r="A496" s="9"/>
      <c r="B496" s="9"/>
      <c r="C496" s="9"/>
      <c r="D496" s="11"/>
      <c r="E496" s="11"/>
      <c r="F496" s="12">
        <f>IF(A496="","",N(D496)-N(E496))</f>
      </c>
    </row>
    <row r="497" spans="1:6" x14ac:dyDescent="0.25">
      <c r="A497" s="9"/>
      <c r="B497" s="9"/>
      <c r="C497" s="9"/>
      <c r="D497" s="11"/>
      <c r="E497" s="11"/>
      <c r="F497" s="12">
        <f>IF(A497="","",N(D497)-N(E497))</f>
      </c>
    </row>
    <row r="498" spans="1:6" x14ac:dyDescent="0.25">
      <c r="A498" s="9"/>
      <c r="B498" s="9"/>
      <c r="C498" s="9"/>
      <c r="D498" s="11"/>
      <c r="E498" s="11"/>
      <c r="F498" s="12">
        <f>IF(A498="","",N(D498)-N(E498))</f>
      </c>
    </row>
    <row r="499" spans="1:6" x14ac:dyDescent="0.25">
      <c r="A499" s="9"/>
      <c r="B499" s="9"/>
      <c r="C499" s="9"/>
      <c r="D499" s="11"/>
      <c r="E499" s="11"/>
      <c r="F499" s="12">
        <f>IF(A499="","",N(D499)-N(E499))</f>
      </c>
    </row>
    <row r="500" spans="1:6" x14ac:dyDescent="0.25">
      <c r="A500" s="9"/>
      <c r="B500" s="9"/>
      <c r="C500" s="9"/>
      <c r="D500" s="11"/>
      <c r="E500" s="11"/>
      <c r="F500" s="12">
        <f>IF(A500="","",N(D500)-N(E500))</f>
      </c>
    </row>
    <row r="501" spans="1:6" x14ac:dyDescent="0.25">
      <c r="A501" s="9"/>
      <c r="B501" s="9"/>
      <c r="C501" s="9"/>
      <c r="D501" s="11"/>
      <c r="E501" s="11"/>
      <c r="F501" s="12">
        <f>IF(A501="","",N(D501)-N(E501))</f>
      </c>
    </row>
    <row r="502" spans="1:6" x14ac:dyDescent="0.25">
      <c r="A502" s="9"/>
      <c r="B502" s="9"/>
      <c r="C502" s="9"/>
      <c r="D502" s="11"/>
      <c r="E502" s="11"/>
      <c r="F502" s="12">
        <f>IF(A502="","",N(D502)-N(E502))</f>
      </c>
    </row>
    <row r="503" spans="1:6" x14ac:dyDescent="0.25">
      <c r="A503" s="9"/>
      <c r="B503" s="9"/>
      <c r="C503" s="9"/>
      <c r="D503" s="11"/>
      <c r="E503" s="11"/>
      <c r="F503" s="12">
        <f>IF(A503="","",N(D503)-N(E503))</f>
      </c>
    </row>
    <row r="504" spans="1:6" x14ac:dyDescent="0.25">
      <c r="A504" s="9"/>
      <c r="B504" s="9"/>
      <c r="C504" s="9"/>
      <c r="D504" s="11"/>
      <c r="E504" s="11"/>
      <c r="F504" s="12">
        <f>IF(A504="","",N(D504)-N(E504))</f>
      </c>
    </row>
    <row r="505" spans="1:6" x14ac:dyDescent="0.25">
      <c r="A505" s="9"/>
      <c r="B505" s="9"/>
      <c r="C505" s="9"/>
      <c r="D505" s="11"/>
      <c r="E505" s="11"/>
      <c r="F505" s="12">
        <f>IF(A505="","",N(D505)-N(E505))</f>
      </c>
    </row>
    <row r="506" spans="1:6" x14ac:dyDescent="0.25">
      <c r="A506" s="9"/>
      <c r="B506" s="9"/>
      <c r="C506" s="9"/>
      <c r="D506" s="11"/>
      <c r="E506" s="11"/>
      <c r="F506" s="12">
        <f>IF(A506="","",N(D506)-N(E506))</f>
      </c>
    </row>
    <row r="507" spans="1:6" x14ac:dyDescent="0.25">
      <c r="A507" s="9"/>
      <c r="B507" s="9"/>
      <c r="C507" s="9"/>
      <c r="D507" s="11"/>
      <c r="E507" s="11"/>
      <c r="F507" s="12">
        <f>IF(A507="","",N(D507)-N(E507))</f>
      </c>
    </row>
    <row r="508" spans="1:6" x14ac:dyDescent="0.25">
      <c r="A508" s="9"/>
      <c r="B508" s="9"/>
      <c r="C508" s="9"/>
      <c r="D508" s="11"/>
      <c r="E508" s="11"/>
      <c r="F508" s="12">
        <f>IF(A508="","",N(D508)-N(E508))</f>
      </c>
    </row>
    <row r="509" spans="1:6" x14ac:dyDescent="0.25">
      <c r="A509" s="9"/>
      <c r="B509" s="9"/>
      <c r="C509" s="9"/>
      <c r="D509" s="11"/>
      <c r="E509" s="11"/>
      <c r="F509" s="12">
        <f>IF(A509="","",N(D509)-N(E509))</f>
      </c>
    </row>
    <row r="510" spans="1:6" x14ac:dyDescent="0.25">
      <c r="A510" s="9"/>
      <c r="B510" s="9"/>
      <c r="C510" s="9"/>
      <c r="D510" s="11"/>
      <c r="E510" s="11"/>
      <c r="F510" s="12">
        <f>IF(A510="","",N(D510)-N(E510))</f>
      </c>
    </row>
    <row r="511" spans="1:6" x14ac:dyDescent="0.25">
      <c r="A511" s="9"/>
      <c r="B511" s="9"/>
      <c r="C511" s="9"/>
      <c r="D511" s="11"/>
      <c r="E511" s="11"/>
      <c r="F511" s="12">
        <f>IF(A511="","",N(D511)-N(E511))</f>
      </c>
    </row>
    <row r="512" spans="1:6" x14ac:dyDescent="0.25">
      <c r="A512" s="9"/>
      <c r="B512" s="9"/>
      <c r="C512" s="9"/>
      <c r="D512" s="11"/>
      <c r="E512" s="11"/>
      <c r="F512" s="12">
        <f>IF(A512="","",N(D512)-N(E512))</f>
      </c>
    </row>
    <row r="513" spans="1:6" x14ac:dyDescent="0.25">
      <c r="A513" s="9"/>
      <c r="B513" s="9"/>
      <c r="C513" s="9"/>
      <c r="D513" s="11"/>
      <c r="E513" s="11"/>
      <c r="F513" s="12">
        <f>IF(A513="","",N(D513)-N(E513))</f>
      </c>
    </row>
    <row r="514" spans="1:6" x14ac:dyDescent="0.25">
      <c r="A514" s="9"/>
      <c r="B514" s="9"/>
      <c r="C514" s="9"/>
      <c r="D514" s="11"/>
      <c r="E514" s="11"/>
      <c r="F514" s="12">
        <f>IF(A514="","",N(D514)-N(E514))</f>
      </c>
    </row>
    <row r="515" spans="1:6" x14ac:dyDescent="0.25">
      <c r="A515" s="9"/>
      <c r="B515" s="9"/>
      <c r="C515" s="9"/>
      <c r="D515" s="11"/>
      <c r="E515" s="11"/>
      <c r="F515" s="12">
        <f>IF(A515="","",N(D515)-N(E515))</f>
      </c>
    </row>
    <row r="516" spans="1:6" x14ac:dyDescent="0.25">
      <c r="A516" s="9"/>
      <c r="B516" s="9"/>
      <c r="C516" s="9"/>
      <c r="D516" s="11"/>
      <c r="E516" s="11"/>
      <c r="F516" s="12">
        <f>IF(A516="","",N(D516)-N(E516))</f>
      </c>
    </row>
    <row r="517" spans="1:6" x14ac:dyDescent="0.25">
      <c r="A517" s="9"/>
      <c r="B517" s="9"/>
      <c r="C517" s="9"/>
      <c r="D517" s="11"/>
      <c r="E517" s="11"/>
      <c r="F517" s="12">
        <f>IF(A517="","",N(D517)-N(E517))</f>
      </c>
    </row>
    <row r="518" spans="1:6" x14ac:dyDescent="0.25">
      <c r="A518" s="9"/>
      <c r="B518" s="9"/>
      <c r="C518" s="9"/>
      <c r="D518" s="11"/>
      <c r="E518" s="11"/>
      <c r="F518" s="12">
        <f>IF(A518="","",N(D518)-N(E518))</f>
      </c>
    </row>
    <row r="519" spans="1:6" x14ac:dyDescent="0.25">
      <c r="A519" s="9"/>
      <c r="B519" s="9"/>
      <c r="C519" s="9"/>
      <c r="D519" s="11"/>
      <c r="E519" s="11"/>
      <c r="F519" s="12">
        <f>IF(A519="","",N(D519)-N(E519))</f>
      </c>
    </row>
    <row r="520" spans="1:6" x14ac:dyDescent="0.25">
      <c r="A520" s="9"/>
      <c r="B520" s="9"/>
      <c r="C520" s="9"/>
      <c r="D520" s="11"/>
      <c r="E520" s="11"/>
      <c r="F520" s="12">
        <f>IF(A520="","",N(D520)-N(E520))</f>
      </c>
    </row>
    <row r="521" spans="1:6" x14ac:dyDescent="0.25">
      <c r="A521" s="9"/>
      <c r="B521" s="9"/>
      <c r="C521" s="9"/>
      <c r="D521" s="11"/>
      <c r="E521" s="11"/>
      <c r="F521" s="12">
        <f>IF(A521="","",N(D521)-N(E521))</f>
      </c>
    </row>
    <row r="522" spans="1:6" x14ac:dyDescent="0.25">
      <c r="A522" s="9"/>
      <c r="B522" s="9"/>
      <c r="C522" s="9"/>
      <c r="D522" s="11"/>
      <c r="E522" s="11"/>
      <c r="F522" s="12">
        <f>IF(A522="","",N(D522)-N(E522))</f>
      </c>
    </row>
    <row r="523" spans="1:6" x14ac:dyDescent="0.25">
      <c r="A523" s="9"/>
      <c r="B523" s="9"/>
      <c r="C523" s="9"/>
      <c r="D523" s="11"/>
      <c r="E523" s="11"/>
      <c r="F523" s="12">
        <f>IF(A523="","",N(D523)-N(E523))</f>
      </c>
    </row>
    <row r="524" spans="1:6" x14ac:dyDescent="0.25">
      <c r="A524" s="9"/>
      <c r="B524" s="9"/>
      <c r="C524" s="9"/>
      <c r="D524" s="11"/>
      <c r="E524" s="11"/>
      <c r="F524" s="12">
        <f>IF(A524="","",N(D524)-N(E524))</f>
      </c>
    </row>
    <row r="525" spans="1:6" x14ac:dyDescent="0.25">
      <c r="A525" s="9"/>
      <c r="B525" s="9"/>
      <c r="C525" s="9"/>
      <c r="D525" s="11"/>
      <c r="E525" s="11"/>
      <c r="F525" s="12">
        <f>IF(A525="","",N(D525)-N(E525))</f>
      </c>
    </row>
    <row r="526" spans="1:6" x14ac:dyDescent="0.25">
      <c r="A526" s="9"/>
      <c r="B526" s="9"/>
      <c r="C526" s="9"/>
      <c r="D526" s="11"/>
      <c r="E526" s="11"/>
      <c r="F526" s="12">
        <f>IF(A526="","",N(D526)-N(E526))</f>
      </c>
    </row>
    <row r="527" spans="1:6" x14ac:dyDescent="0.25">
      <c r="A527" s="9"/>
      <c r="B527" s="9"/>
      <c r="C527" s="9"/>
      <c r="D527" s="11"/>
      <c r="E527" s="11"/>
      <c r="F527" s="12">
        <f>IF(A527="","",N(D527)-N(E527))</f>
      </c>
    </row>
    <row r="528" spans="1:6" x14ac:dyDescent="0.25">
      <c r="A528" s="9"/>
      <c r="B528" s="9"/>
      <c r="C528" s="9"/>
      <c r="D528" s="11"/>
      <c r="E528" s="11"/>
      <c r="F528" s="12">
        <f>IF(A528="","",N(D528)-N(E528))</f>
      </c>
    </row>
    <row r="529" spans="1:6" x14ac:dyDescent="0.25">
      <c r="A529" s="9"/>
      <c r="B529" s="9"/>
      <c r="C529" s="9"/>
      <c r="D529" s="11"/>
      <c r="E529" s="11"/>
      <c r="F529" s="12">
        <f>IF(A529="","",N(D529)-N(E529))</f>
      </c>
    </row>
    <row r="530" spans="1:6" x14ac:dyDescent="0.25">
      <c r="A530" s="9"/>
      <c r="B530" s="9"/>
      <c r="C530" s="9"/>
      <c r="D530" s="11"/>
      <c r="E530" s="11"/>
      <c r="F530" s="12">
        <f>IF(A530="","",N(D530)-N(E530))</f>
      </c>
    </row>
    <row r="531" spans="1:6" x14ac:dyDescent="0.25">
      <c r="A531" s="9"/>
      <c r="B531" s="9"/>
      <c r="C531" s="9"/>
      <c r="D531" s="11"/>
      <c r="E531" s="11"/>
      <c r="F531" s="12">
        <f>IF(A531="","",N(D531)-N(E531))</f>
      </c>
    </row>
    <row r="532" spans="1:6" x14ac:dyDescent="0.25">
      <c r="A532" s="9"/>
      <c r="B532" s="9"/>
      <c r="C532" s="9"/>
      <c r="D532" s="11"/>
      <c r="E532" s="11"/>
      <c r="F532" s="12">
        <f>IF(A532="","",N(D532)-N(E532))</f>
      </c>
    </row>
    <row r="533" spans="1:6" x14ac:dyDescent="0.25">
      <c r="A533" s="9"/>
      <c r="B533" s="9"/>
      <c r="C533" s="9"/>
      <c r="D533" s="11"/>
      <c r="E533" s="11"/>
      <c r="F533" s="12">
        <f>IF(A533="","",N(D533)-N(E533))</f>
      </c>
    </row>
    <row r="534" spans="1:6" x14ac:dyDescent="0.25">
      <c r="A534" s="9"/>
      <c r="B534" s="9"/>
      <c r="C534" s="9"/>
      <c r="D534" s="11"/>
      <c r="E534" s="11"/>
      <c r="F534" s="12">
        <f>IF(A534="","",N(D534)-N(E534))</f>
      </c>
    </row>
    <row r="535" spans="1:6" x14ac:dyDescent="0.25">
      <c r="A535" s="9"/>
      <c r="B535" s="9"/>
      <c r="C535" s="9"/>
      <c r="D535" s="11"/>
      <c r="E535" s="11"/>
      <c r="F535" s="12">
        <f>IF(A535="","",N(D535)-N(E535))</f>
      </c>
    </row>
    <row r="536" spans="1:6" x14ac:dyDescent="0.25">
      <c r="A536" s="9"/>
      <c r="B536" s="9"/>
      <c r="C536" s="9"/>
      <c r="D536" s="11"/>
      <c r="E536" s="11"/>
      <c r="F536" s="12">
        <f>IF(A536="","",N(D536)-N(E536))</f>
      </c>
    </row>
    <row r="537" spans="1:6" x14ac:dyDescent="0.25">
      <c r="A537" s="9"/>
      <c r="B537" s="9"/>
      <c r="C537" s="9"/>
      <c r="D537" s="11"/>
      <c r="E537" s="11"/>
      <c r="F537" s="12">
        <f>IF(A537="","",N(D537)-N(E537))</f>
      </c>
    </row>
    <row r="538" spans="1:6" x14ac:dyDescent="0.25">
      <c r="A538" s="9"/>
      <c r="B538" s="9"/>
      <c r="C538" s="9"/>
      <c r="D538" s="11"/>
      <c r="E538" s="11"/>
      <c r="F538" s="12">
        <f>IF(A538="","",N(D538)-N(E538))</f>
      </c>
    </row>
    <row r="539" spans="1:6" x14ac:dyDescent="0.25">
      <c r="A539" s="9"/>
      <c r="B539" s="9"/>
      <c r="C539" s="9"/>
      <c r="D539" s="11"/>
      <c r="E539" s="11"/>
      <c r="F539" s="12">
        <f>IF(A539="","",N(D539)-N(E539))</f>
      </c>
    </row>
    <row r="540" spans="1:6" x14ac:dyDescent="0.25">
      <c r="A540" s="9"/>
      <c r="B540" s="9"/>
      <c r="C540" s="9"/>
      <c r="D540" s="11"/>
      <c r="E540" s="11"/>
      <c r="F540" s="12">
        <f>IF(A540="","",N(D540)-N(E540))</f>
      </c>
    </row>
    <row r="541" spans="1:6" x14ac:dyDescent="0.25">
      <c r="A541" s="9"/>
      <c r="B541" s="9"/>
      <c r="C541" s="9"/>
      <c r="D541" s="11"/>
      <c r="E541" s="11"/>
      <c r="F541" s="12">
        <f>IF(A541="","",N(D541)-N(E541))</f>
      </c>
    </row>
    <row r="542" spans="1:6" x14ac:dyDescent="0.25">
      <c r="A542" s="9"/>
      <c r="B542" s="9"/>
      <c r="C542" s="9"/>
      <c r="D542" s="11"/>
      <c r="E542" s="11"/>
      <c r="F542" s="12">
        <f>IF(A542="","",N(D542)-N(E542))</f>
      </c>
    </row>
    <row r="543" spans="1:6" x14ac:dyDescent="0.25">
      <c r="A543" s="9"/>
      <c r="B543" s="9"/>
      <c r="C543" s="9"/>
      <c r="D543" s="11"/>
      <c r="E543" s="11"/>
      <c r="F543" s="12">
        <f>IF(A543="","",N(D543)-N(E543))</f>
      </c>
    </row>
    <row r="544" spans="1:6" x14ac:dyDescent="0.25">
      <c r="A544" s="9"/>
      <c r="B544" s="9"/>
      <c r="C544" s="9"/>
      <c r="D544" s="11"/>
      <c r="E544" s="11"/>
      <c r="F544" s="12">
        <f>IF(A544="","",N(D544)-N(E544))</f>
      </c>
    </row>
    <row r="545" spans="1:6" x14ac:dyDescent="0.25">
      <c r="A545" s="9"/>
      <c r="B545" s="9"/>
      <c r="C545" s="9"/>
      <c r="D545" s="11"/>
      <c r="E545" s="11"/>
      <c r="F545" s="12">
        <f>IF(A545="","",N(D545)-N(E545))</f>
      </c>
    </row>
    <row r="546" spans="1:6" x14ac:dyDescent="0.25">
      <c r="A546" s="9"/>
      <c r="B546" s="9"/>
      <c r="C546" s="9"/>
      <c r="D546" s="11"/>
      <c r="E546" s="11"/>
      <c r="F546" s="12">
        <f>IF(A546="","",N(D546)-N(E546))</f>
      </c>
    </row>
    <row r="547" spans="1:6" x14ac:dyDescent="0.25">
      <c r="A547" s="9"/>
      <c r="B547" s="9"/>
      <c r="C547" s="9"/>
      <c r="D547" s="11"/>
      <c r="E547" s="11"/>
      <c r="F547" s="12">
        <f>IF(A547="","",N(D547)-N(E547))</f>
      </c>
    </row>
    <row r="548" spans="1:6" x14ac:dyDescent="0.25">
      <c r="A548" s="9"/>
      <c r="B548" s="9"/>
      <c r="C548" s="9"/>
      <c r="D548" s="11"/>
      <c r="E548" s="11"/>
      <c r="F548" s="12">
        <f>IF(A548="","",N(D548)-N(E548))</f>
      </c>
    </row>
    <row r="549" spans="1:6" x14ac:dyDescent="0.25">
      <c r="A549" s="9"/>
      <c r="B549" s="9"/>
      <c r="C549" s="9"/>
      <c r="D549" s="11"/>
      <c r="E549" s="11"/>
      <c r="F549" s="12">
        <f>IF(A549="","",N(D549)-N(E549))</f>
      </c>
    </row>
    <row r="550" spans="1:6" x14ac:dyDescent="0.25">
      <c r="A550" s="9"/>
      <c r="B550" s="9"/>
      <c r="C550" s="9"/>
      <c r="D550" s="11"/>
      <c r="E550" s="11"/>
      <c r="F550" s="12">
        <f>IF(A550="","",N(D550)-N(E550))</f>
      </c>
    </row>
    <row r="551" spans="1:6" x14ac:dyDescent="0.25">
      <c r="A551" s="9"/>
      <c r="B551" s="9"/>
      <c r="C551" s="9"/>
      <c r="D551" s="11"/>
      <c r="E551" s="11"/>
      <c r="F551" s="12">
        <f>IF(A551="","",N(D551)-N(E551))</f>
      </c>
    </row>
    <row r="552" spans="1:6" x14ac:dyDescent="0.25">
      <c r="A552" s="9"/>
      <c r="B552" s="9"/>
      <c r="C552" s="9"/>
      <c r="D552" s="11"/>
      <c r="E552" s="11"/>
      <c r="F552" s="12">
        <f>IF(A552="","",N(D552)-N(E552))</f>
      </c>
    </row>
    <row r="553" spans="1:6" x14ac:dyDescent="0.25">
      <c r="A553" s="9"/>
      <c r="B553" s="9"/>
      <c r="C553" s="9"/>
      <c r="D553" s="11"/>
      <c r="E553" s="11"/>
      <c r="F553" s="12">
        <f>IF(A553="","",N(D553)-N(E553))</f>
      </c>
    </row>
    <row r="554" spans="1:6" x14ac:dyDescent="0.25">
      <c r="A554" s="9"/>
      <c r="B554" s="9"/>
      <c r="C554" s="9"/>
      <c r="D554" s="11"/>
      <c r="E554" s="11"/>
      <c r="F554" s="12">
        <f>IF(A554="","",N(D554)-N(E554))</f>
      </c>
    </row>
    <row r="555" spans="1:6" x14ac:dyDescent="0.25">
      <c r="A555" s="9"/>
      <c r="B555" s="9"/>
      <c r="C555" s="9"/>
      <c r="D555" s="11"/>
      <c r="E555" s="11"/>
      <c r="F555" s="12">
        <f>IF(A555="","",N(D555)-N(E555))</f>
      </c>
    </row>
    <row r="556" spans="1:6" x14ac:dyDescent="0.25">
      <c r="A556" s="9"/>
      <c r="B556" s="9"/>
      <c r="C556" s="9"/>
      <c r="D556" s="11"/>
      <c r="E556" s="11"/>
      <c r="F556" s="12">
        <f>IF(A556="","",N(D556)-N(E556))</f>
      </c>
    </row>
    <row r="557" spans="1:6" x14ac:dyDescent="0.25">
      <c r="A557" s="9"/>
      <c r="B557" s="9"/>
      <c r="C557" s="9"/>
      <c r="D557" s="11"/>
      <c r="E557" s="11"/>
      <c r="F557" s="12">
        <f>IF(A557="","",N(D557)-N(E557))</f>
      </c>
    </row>
    <row r="558" spans="1:6" x14ac:dyDescent="0.25">
      <c r="A558" s="9"/>
      <c r="B558" s="9"/>
      <c r="C558" s="9"/>
      <c r="D558" s="11"/>
      <c r="E558" s="11"/>
      <c r="F558" s="12">
        <f>IF(A558="","",N(D558)-N(E558))</f>
      </c>
    </row>
    <row r="559" spans="1:6" x14ac:dyDescent="0.25">
      <c r="A559" s="9"/>
      <c r="B559" s="9"/>
      <c r="C559" s="9"/>
      <c r="D559" s="11"/>
      <c r="E559" s="11"/>
      <c r="F559" s="12">
        <f>IF(A559="","",N(D559)-N(E559))</f>
      </c>
    </row>
    <row r="560" spans="1:6" x14ac:dyDescent="0.25">
      <c r="A560" s="9"/>
      <c r="B560" s="9"/>
      <c r="C560" s="9"/>
      <c r="D560" s="11"/>
      <c r="E560" s="11"/>
      <c r="F560" s="12">
        <f>IF(A560="","",N(D560)-N(E560))</f>
      </c>
    </row>
    <row r="561" spans="1:6" x14ac:dyDescent="0.25">
      <c r="A561" s="9"/>
      <c r="B561" s="9"/>
      <c r="C561" s="9"/>
      <c r="D561" s="11"/>
      <c r="E561" s="11"/>
      <c r="F561" s="12">
        <f>IF(A561="","",N(D561)-N(E561))</f>
      </c>
    </row>
    <row r="562" spans="1:6" x14ac:dyDescent="0.25">
      <c r="A562" s="9"/>
      <c r="B562" s="9"/>
      <c r="C562" s="9"/>
      <c r="D562" s="11"/>
      <c r="E562" s="11"/>
      <c r="F562" s="12">
        <f>IF(A562="","",N(D562)-N(E562))</f>
      </c>
    </row>
    <row r="563" spans="1:6" x14ac:dyDescent="0.25">
      <c r="A563" s="9"/>
      <c r="B563" s="9"/>
      <c r="C563" s="9"/>
      <c r="D563" s="11"/>
      <c r="E563" s="11"/>
      <c r="F563" s="12">
        <f>IF(A563="","",N(D563)-N(E563))</f>
      </c>
    </row>
    <row r="564" spans="1:6" x14ac:dyDescent="0.25">
      <c r="A564" s="9"/>
      <c r="B564" s="9"/>
      <c r="C564" s="9"/>
      <c r="D564" s="11"/>
      <c r="E564" s="11"/>
      <c r="F564" s="12">
        <f>IF(A564="","",N(D564)-N(E564))</f>
      </c>
    </row>
    <row r="565" spans="1:6" x14ac:dyDescent="0.25">
      <c r="A565" s="9"/>
      <c r="B565" s="9"/>
      <c r="C565" s="9"/>
      <c r="D565" s="11"/>
      <c r="E565" s="11"/>
      <c r="F565" s="12">
        <f>IF(A565="","",N(D565)-N(E565))</f>
      </c>
    </row>
    <row r="566" spans="1:6" x14ac:dyDescent="0.25">
      <c r="A566" s="9"/>
      <c r="B566" s="9"/>
      <c r="C566" s="9"/>
      <c r="D566" s="11"/>
      <c r="E566" s="11"/>
      <c r="F566" s="12">
        <f>IF(A566="","",N(D566)-N(E566))</f>
      </c>
    </row>
    <row r="567" spans="1:6" x14ac:dyDescent="0.25">
      <c r="A567" s="9"/>
      <c r="B567" s="9"/>
      <c r="C567" s="9"/>
      <c r="D567" s="11"/>
      <c r="E567" s="11"/>
      <c r="F567" s="12">
        <f>IF(A567="","",N(D567)-N(E567))</f>
      </c>
    </row>
    <row r="568" spans="1:6" x14ac:dyDescent="0.25">
      <c r="A568" s="9"/>
      <c r="B568" s="9"/>
      <c r="C568" s="9"/>
      <c r="D568" s="11"/>
      <c r="E568" s="11"/>
      <c r="F568" s="12">
        <f>IF(A568="","",N(D568)-N(E568))</f>
      </c>
    </row>
    <row r="569" spans="1:6" x14ac:dyDescent="0.25">
      <c r="A569" s="9"/>
      <c r="B569" s="9"/>
      <c r="C569" s="9"/>
      <c r="D569" s="11"/>
      <c r="E569" s="11"/>
      <c r="F569" s="12">
        <f>IF(A569="","",N(D569)-N(E569))</f>
      </c>
    </row>
    <row r="570" spans="1:6" x14ac:dyDescent="0.25">
      <c r="A570" s="9"/>
      <c r="B570" s="9"/>
      <c r="C570" s="9"/>
      <c r="D570" s="11"/>
      <c r="E570" s="11"/>
      <c r="F570" s="12">
        <f>IF(A570="","",N(D570)-N(E570))</f>
      </c>
    </row>
    <row r="571" spans="1:6" x14ac:dyDescent="0.25">
      <c r="A571" s="9"/>
      <c r="B571" s="9"/>
      <c r="C571" s="9"/>
      <c r="D571" s="11"/>
      <c r="E571" s="11"/>
      <c r="F571" s="12">
        <f>IF(A571="","",N(D571)-N(E571))</f>
      </c>
    </row>
    <row r="572" spans="1:6" x14ac:dyDescent="0.25">
      <c r="A572" s="9"/>
      <c r="B572" s="9"/>
      <c r="C572" s="9"/>
      <c r="D572" s="11"/>
      <c r="E572" s="11"/>
      <c r="F572" s="12">
        <f>IF(A572="","",N(D572)-N(E572))</f>
      </c>
    </row>
    <row r="573" spans="1:6" x14ac:dyDescent="0.25">
      <c r="A573" s="9"/>
      <c r="B573" s="9"/>
      <c r="C573" s="9"/>
      <c r="D573" s="11"/>
      <c r="E573" s="11"/>
      <c r="F573" s="12">
        <f>IF(A573="","",N(D573)-N(E573))</f>
      </c>
    </row>
    <row r="574" spans="1:6" x14ac:dyDescent="0.25">
      <c r="A574" s="9"/>
      <c r="B574" s="9"/>
      <c r="C574" s="9"/>
      <c r="D574" s="11"/>
      <c r="E574" s="11"/>
      <c r="F574" s="12">
        <f>IF(A574="","",N(D574)-N(E574))</f>
      </c>
    </row>
    <row r="575" spans="1:6" x14ac:dyDescent="0.25">
      <c r="A575" s="9"/>
      <c r="B575" s="9"/>
      <c r="C575" s="9"/>
      <c r="D575" s="11"/>
      <c r="E575" s="11"/>
      <c r="F575" s="12">
        <f>IF(A575="","",N(D575)-N(E575))</f>
      </c>
    </row>
    <row r="576" spans="1:6" x14ac:dyDescent="0.25">
      <c r="A576" s="9"/>
      <c r="B576" s="9"/>
      <c r="C576" s="9"/>
      <c r="D576" s="11"/>
      <c r="E576" s="11"/>
      <c r="F576" s="12">
        <f>IF(A576="","",N(D576)-N(E576))</f>
      </c>
    </row>
    <row r="577" spans="1:6" x14ac:dyDescent="0.25">
      <c r="A577" s="9"/>
      <c r="B577" s="9"/>
      <c r="C577" s="9"/>
      <c r="D577" s="11"/>
      <c r="E577" s="11"/>
      <c r="F577" s="12">
        <f>IF(A577="","",N(D577)-N(E577))</f>
      </c>
    </row>
    <row r="578" spans="1:6" x14ac:dyDescent="0.25">
      <c r="A578" s="9"/>
      <c r="B578" s="9"/>
      <c r="C578" s="9"/>
      <c r="D578" s="11"/>
      <c r="E578" s="11"/>
      <c r="F578" s="12">
        <f>IF(A578="","",N(D578)-N(E578))</f>
      </c>
    </row>
    <row r="579" spans="1:6" x14ac:dyDescent="0.25">
      <c r="A579" s="9"/>
      <c r="B579" s="9"/>
      <c r="C579" s="9"/>
      <c r="D579" s="11"/>
      <c r="E579" s="11"/>
      <c r="F579" s="12">
        <f>IF(A579="","",N(D579)-N(E579))</f>
      </c>
    </row>
    <row r="580" spans="1:6" x14ac:dyDescent="0.25">
      <c r="A580" s="9"/>
      <c r="B580" s="9"/>
      <c r="C580" s="9"/>
      <c r="D580" s="11"/>
      <c r="E580" s="11"/>
      <c r="F580" s="12">
        <f>IF(A580="","",N(D580)-N(E580))</f>
      </c>
    </row>
    <row r="581" spans="1:6" x14ac:dyDescent="0.25">
      <c r="A581" s="9"/>
      <c r="B581" s="9"/>
      <c r="C581" s="9"/>
      <c r="D581" s="11"/>
      <c r="E581" s="11"/>
      <c r="F581" s="12">
        <f>IF(A581="","",N(D581)-N(E581))</f>
      </c>
    </row>
    <row r="582" spans="1:6" x14ac:dyDescent="0.25">
      <c r="A582" s="9"/>
      <c r="B582" s="9"/>
      <c r="C582" s="9"/>
      <c r="D582" s="11"/>
      <c r="E582" s="11"/>
      <c r="F582" s="12">
        <f>IF(A582="","",N(D582)-N(E582))</f>
      </c>
    </row>
    <row r="583" spans="1:6" x14ac:dyDescent="0.25">
      <c r="A583" s="9"/>
      <c r="B583" s="9"/>
      <c r="C583" s="9"/>
      <c r="D583" s="11"/>
      <c r="E583" s="11"/>
      <c r="F583" s="12">
        <f>IF(A583="","",N(D583)-N(E583))</f>
      </c>
    </row>
    <row r="584" spans="1:6" x14ac:dyDescent="0.25">
      <c r="A584" s="9"/>
      <c r="B584" s="9"/>
      <c r="C584" s="9"/>
      <c r="D584" s="11"/>
      <c r="E584" s="11"/>
      <c r="F584" s="12">
        <f>IF(A584="","",N(D584)-N(E584))</f>
      </c>
    </row>
    <row r="585" spans="1:6" x14ac:dyDescent="0.25">
      <c r="A585" s="9"/>
      <c r="B585" s="9"/>
      <c r="C585" s="9"/>
      <c r="D585" s="11"/>
      <c r="E585" s="11"/>
      <c r="F585" s="12">
        <f>IF(A585="","",N(D585)-N(E585))</f>
      </c>
    </row>
    <row r="586" spans="1:6" x14ac:dyDescent="0.25">
      <c r="A586" s="9"/>
      <c r="B586" s="9"/>
      <c r="C586" s="9"/>
      <c r="D586" s="11"/>
      <c r="E586" s="11"/>
      <c r="F586" s="12">
        <f>IF(A586="","",N(D586)-N(E586))</f>
      </c>
    </row>
    <row r="587" spans="1:6" x14ac:dyDescent="0.25">
      <c r="A587" s="9"/>
      <c r="B587" s="9"/>
      <c r="C587" s="9"/>
      <c r="D587" s="11"/>
      <c r="E587" s="11"/>
      <c r="F587" s="12">
        <f>IF(A587="","",N(D587)-N(E587))</f>
      </c>
    </row>
    <row r="588" spans="1:6" x14ac:dyDescent="0.25">
      <c r="A588" s="9"/>
      <c r="B588" s="9"/>
      <c r="C588" s="9"/>
      <c r="D588" s="11"/>
      <c r="E588" s="11"/>
      <c r="F588" s="12">
        <f>IF(A588="","",N(D588)-N(E588))</f>
      </c>
    </row>
    <row r="589" spans="1:6" x14ac:dyDescent="0.25">
      <c r="A589" s="9"/>
      <c r="B589" s="9"/>
      <c r="C589" s="9"/>
      <c r="D589" s="11"/>
      <c r="E589" s="11"/>
      <c r="F589" s="12">
        <f>IF(A589="","",N(D589)-N(E589))</f>
      </c>
    </row>
    <row r="590" spans="1:6" x14ac:dyDescent="0.25">
      <c r="A590" s="9"/>
      <c r="B590" s="9"/>
      <c r="C590" s="9"/>
      <c r="D590" s="11"/>
      <c r="E590" s="11"/>
      <c r="F590" s="12">
        <f>IF(A590="","",N(D590)-N(E590))</f>
      </c>
    </row>
    <row r="591" spans="1:6" x14ac:dyDescent="0.25">
      <c r="A591" s="9"/>
      <c r="B591" s="9"/>
      <c r="C591" s="9"/>
      <c r="D591" s="11"/>
      <c r="E591" s="11"/>
      <c r="F591" s="12">
        <f>IF(A591="","",N(D591)-N(E591))</f>
      </c>
    </row>
    <row r="592" spans="1:6" x14ac:dyDescent="0.25">
      <c r="A592" s="9"/>
      <c r="B592" s="9"/>
      <c r="C592" s="9"/>
      <c r="D592" s="11"/>
      <c r="E592" s="11"/>
      <c r="F592" s="12">
        <f>IF(A592="","",N(D592)-N(E592))</f>
      </c>
    </row>
    <row r="593" spans="1:6" x14ac:dyDescent="0.25">
      <c r="A593" s="9"/>
      <c r="B593" s="9"/>
      <c r="C593" s="9"/>
      <c r="D593" s="11"/>
      <c r="E593" s="11"/>
      <c r="F593" s="12">
        <f>IF(A593="","",N(D593)-N(E593))</f>
      </c>
    </row>
    <row r="594" spans="1:6" x14ac:dyDescent="0.25">
      <c r="A594" s="9"/>
      <c r="B594" s="9"/>
      <c r="C594" s="9"/>
      <c r="D594" s="11"/>
      <c r="E594" s="11"/>
      <c r="F594" s="12">
        <f>IF(A594="","",N(D594)-N(E594))</f>
      </c>
    </row>
    <row r="595" spans="1:6" x14ac:dyDescent="0.25">
      <c r="A595" s="9"/>
      <c r="B595" s="9"/>
      <c r="C595" s="9"/>
      <c r="D595" s="11"/>
      <c r="E595" s="11"/>
      <c r="F595" s="12">
        <f>IF(A595="","",N(D595)-N(E595))</f>
      </c>
    </row>
    <row r="596" spans="1:6" x14ac:dyDescent="0.25">
      <c r="A596" s="9"/>
      <c r="B596" s="9"/>
      <c r="C596" s="9"/>
      <c r="D596" s="11"/>
      <c r="E596" s="11"/>
      <c r="F596" s="12">
        <f>IF(A596="","",N(D596)-N(E596))</f>
      </c>
    </row>
    <row r="597" spans="1:6" x14ac:dyDescent="0.25">
      <c r="A597" s="9"/>
      <c r="B597" s="9"/>
      <c r="C597" s="9"/>
      <c r="D597" s="11"/>
      <c r="E597" s="11"/>
      <c r="F597" s="12">
        <f>IF(A597="","",N(D597)-N(E597))</f>
      </c>
    </row>
    <row r="598" spans="1:6" x14ac:dyDescent="0.25">
      <c r="A598" s="9"/>
      <c r="B598" s="9"/>
      <c r="C598" s="9"/>
      <c r="D598" s="11"/>
      <c r="E598" s="11"/>
      <c r="F598" s="12">
        <f>IF(A598="","",N(D598)-N(E598))</f>
      </c>
    </row>
    <row r="599" spans="1:6" x14ac:dyDescent="0.25">
      <c r="A599" s="9"/>
      <c r="B599" s="9"/>
      <c r="C599" s="9"/>
      <c r="D599" s="11"/>
      <c r="E599" s="11"/>
      <c r="F599" s="12">
        <f>IF(A599="","",N(D599)-N(E599))</f>
      </c>
    </row>
    <row r="600" spans="1:6" x14ac:dyDescent="0.25">
      <c r="A600" s="9"/>
      <c r="B600" s="9"/>
      <c r="C600" s="9"/>
      <c r="D600" s="11"/>
      <c r="E600" s="11"/>
      <c r="F600" s="12">
        <f>IF(A600="","",N(D600)-N(E600))</f>
      </c>
    </row>
    <row r="601" spans="1:6" x14ac:dyDescent="0.25">
      <c r="A601" s="9"/>
      <c r="B601" s="9"/>
      <c r="C601" s="9"/>
      <c r="D601" s="11"/>
      <c r="E601" s="11"/>
      <c r="F601" s="12">
        <f>IF(A601="","",N(D601)-N(E601))</f>
      </c>
    </row>
    <row r="602" spans="1:6" x14ac:dyDescent="0.25">
      <c r="A602" s="9"/>
      <c r="B602" s="9"/>
      <c r="C602" s="9"/>
      <c r="D602" s="11"/>
      <c r="E602" s="11"/>
      <c r="F602" s="12">
        <f>IF(A602="","",N(D602)-N(E602))</f>
      </c>
    </row>
    <row r="603" spans="1:6" x14ac:dyDescent="0.25">
      <c r="A603" s="9"/>
      <c r="B603" s="9"/>
      <c r="C603" s="9"/>
      <c r="D603" s="11"/>
      <c r="E603" s="11"/>
      <c r="F603" s="12">
        <f>IF(A603="","",N(D603)-N(E603))</f>
      </c>
    </row>
    <row r="604" spans="1:6" x14ac:dyDescent="0.25">
      <c r="A604" s="9"/>
      <c r="B604" s="9"/>
      <c r="C604" s="9"/>
      <c r="D604" s="11"/>
      <c r="E604" s="11"/>
      <c r="F604" s="12">
        <f>IF(A604="","",N(D604)-N(E604))</f>
      </c>
    </row>
    <row r="605" spans="1:6" x14ac:dyDescent="0.25">
      <c r="A605" s="9"/>
      <c r="B605" s="9"/>
      <c r="C605" s="9"/>
      <c r="D605" s="11"/>
      <c r="E605" s="11"/>
      <c r="F605" s="12">
        <f>IF(A605="","",N(D605)-N(E605))</f>
      </c>
    </row>
    <row r="606" spans="1:6" x14ac:dyDescent="0.25">
      <c r="A606" s="9"/>
      <c r="B606" s="9"/>
      <c r="C606" s="9"/>
      <c r="D606" s="11"/>
      <c r="E606" s="11"/>
      <c r="F606" s="12">
        <f>IF(A606="","",N(D606)-N(E606))</f>
      </c>
    </row>
    <row r="607" spans="1:6" x14ac:dyDescent="0.25">
      <c r="A607" s="9"/>
      <c r="B607" s="9"/>
      <c r="C607" s="9"/>
      <c r="D607" s="11"/>
      <c r="E607" s="11"/>
      <c r="F607" s="12">
        <f>IF(A607="","",N(D607)-N(E607))</f>
      </c>
    </row>
    <row r="608" spans="1:6" x14ac:dyDescent="0.25">
      <c r="A608" s="9"/>
      <c r="B608" s="9"/>
      <c r="C608" s="9"/>
      <c r="D608" s="11"/>
      <c r="E608" s="11"/>
      <c r="F608" s="12">
        <f>IF(A608="","",N(D608)-N(E608))</f>
      </c>
    </row>
    <row r="609" spans="1:6" x14ac:dyDescent="0.25">
      <c r="A609" s="9"/>
      <c r="B609" s="9"/>
      <c r="C609" s="9"/>
      <c r="D609" s="11"/>
      <c r="E609" s="11"/>
      <c r="F609" s="12">
        <f>IF(A609="","",N(D609)-N(E609))</f>
      </c>
    </row>
    <row r="610" spans="1:6" x14ac:dyDescent="0.25">
      <c r="A610" s="9"/>
      <c r="B610" s="9"/>
      <c r="C610" s="9"/>
      <c r="D610" s="11"/>
      <c r="E610" s="11"/>
      <c r="F610" s="12">
        <f>IF(A610="","",N(D610)-N(E610))</f>
      </c>
    </row>
    <row r="611" spans="1:6" x14ac:dyDescent="0.25">
      <c r="A611" s="9"/>
      <c r="B611" s="9"/>
      <c r="C611" s="9"/>
      <c r="D611" s="11"/>
      <c r="E611" s="11"/>
      <c r="F611" s="12">
        <f>IF(A611="","",N(D611)-N(E611))</f>
      </c>
    </row>
    <row r="612" spans="1:6" x14ac:dyDescent="0.25">
      <c r="A612" s="9"/>
      <c r="B612" s="9"/>
      <c r="C612" s="9"/>
      <c r="D612" s="11"/>
      <c r="E612" s="11"/>
      <c r="F612" s="12">
        <f>IF(A612="","",N(D612)-N(E612))</f>
      </c>
    </row>
    <row r="613" spans="1:6" x14ac:dyDescent="0.25">
      <c r="A613" s="9"/>
      <c r="B613" s="9"/>
      <c r="C613" s="9"/>
      <c r="D613" s="11"/>
      <c r="E613" s="11"/>
      <c r="F613" s="12">
        <f>IF(A613="","",N(D613)-N(E613))</f>
      </c>
    </row>
    <row r="614" spans="1:6" x14ac:dyDescent="0.25">
      <c r="A614" s="9"/>
      <c r="B614" s="9"/>
      <c r="C614" s="9"/>
      <c r="D614" s="11"/>
      <c r="E614" s="11"/>
      <c r="F614" s="12">
        <f>IF(A614="","",N(D614)-N(E614))</f>
      </c>
    </row>
    <row r="615" spans="1:6" x14ac:dyDescent="0.25">
      <c r="A615" s="9"/>
      <c r="B615" s="9"/>
      <c r="C615" s="9"/>
      <c r="D615" s="11"/>
      <c r="E615" s="11"/>
      <c r="F615" s="12">
        <f>IF(A615="","",N(D615)-N(E615))</f>
      </c>
    </row>
    <row r="616" spans="1:6" x14ac:dyDescent="0.25">
      <c r="A616" s="9"/>
      <c r="B616" s="9"/>
      <c r="C616" s="9"/>
      <c r="D616" s="11"/>
      <c r="E616" s="11"/>
      <c r="F616" s="12">
        <f>IF(A616="","",N(D616)-N(E616))</f>
      </c>
    </row>
    <row r="617" spans="1:6" x14ac:dyDescent="0.25">
      <c r="A617" s="9"/>
      <c r="B617" s="9"/>
      <c r="C617" s="9"/>
      <c r="D617" s="11"/>
      <c r="E617" s="11"/>
      <c r="F617" s="12">
        <f>IF(A617="","",N(D617)-N(E617))</f>
      </c>
    </row>
    <row r="618" spans="1:6" x14ac:dyDescent="0.25">
      <c r="A618" s="9"/>
      <c r="B618" s="9"/>
      <c r="C618" s="9"/>
      <c r="D618" s="11"/>
      <c r="E618" s="11"/>
      <c r="F618" s="12">
        <f>IF(A618="","",N(D618)-N(E618))</f>
      </c>
    </row>
    <row r="619" spans="1:6" x14ac:dyDescent="0.25">
      <c r="A619" s="9"/>
      <c r="B619" s="9"/>
      <c r="C619" s="9"/>
      <c r="D619" s="11"/>
      <c r="E619" s="11"/>
      <c r="F619" s="12">
        <f>IF(A619="","",N(D619)-N(E619))</f>
      </c>
    </row>
    <row r="620" spans="1:6" x14ac:dyDescent="0.25">
      <c r="A620" s="9"/>
      <c r="B620" s="9"/>
      <c r="C620" s="9"/>
      <c r="D620" s="11"/>
      <c r="E620" s="11"/>
      <c r="F620" s="12">
        <f>IF(A620="","",N(D620)-N(E620))</f>
      </c>
    </row>
    <row r="621" spans="1:6" x14ac:dyDescent="0.25">
      <c r="A621" s="9"/>
      <c r="B621" s="9"/>
      <c r="C621" s="9"/>
      <c r="D621" s="11"/>
      <c r="E621" s="11"/>
      <c r="F621" s="12">
        <f>IF(A621="","",N(D621)-N(E621))</f>
      </c>
    </row>
    <row r="622" spans="1:6" x14ac:dyDescent="0.25">
      <c r="A622" s="9"/>
      <c r="B622" s="9"/>
      <c r="C622" s="9"/>
      <c r="D622" s="11"/>
      <c r="E622" s="11"/>
      <c r="F622" s="12">
        <f>IF(A622="","",N(D622)-N(E622))</f>
      </c>
    </row>
    <row r="623" spans="1:6" x14ac:dyDescent="0.25">
      <c r="A623" s="9"/>
      <c r="B623" s="9"/>
      <c r="C623" s="9"/>
      <c r="D623" s="11"/>
      <c r="E623" s="11"/>
      <c r="F623" s="12">
        <f>IF(A623="","",N(D623)-N(E623))</f>
      </c>
    </row>
    <row r="624" spans="1:6" x14ac:dyDescent="0.25">
      <c r="A624" s="9"/>
      <c r="B624" s="9"/>
      <c r="C624" s="9"/>
      <c r="D624" s="11"/>
      <c r="E624" s="11"/>
      <c r="F624" s="12">
        <f>IF(A624="","",N(D624)-N(E624))</f>
      </c>
    </row>
    <row r="625" spans="1:6" x14ac:dyDescent="0.25">
      <c r="A625" s="9"/>
      <c r="B625" s="9"/>
      <c r="C625" s="9"/>
      <c r="D625" s="11"/>
      <c r="E625" s="11"/>
      <c r="F625" s="12">
        <f>IF(A625="","",N(D625)-N(E625))</f>
      </c>
    </row>
    <row r="626" spans="1:6" x14ac:dyDescent="0.25">
      <c r="A626" s="9"/>
      <c r="B626" s="9"/>
      <c r="C626" s="9"/>
      <c r="D626" s="11"/>
      <c r="E626" s="11"/>
      <c r="F626" s="12">
        <f>IF(A626="","",N(D626)-N(E626))</f>
      </c>
    </row>
    <row r="627" spans="1:6" x14ac:dyDescent="0.25">
      <c r="A627" s="9"/>
      <c r="B627" s="9"/>
      <c r="C627" s="9"/>
      <c r="D627" s="11"/>
      <c r="E627" s="11"/>
      <c r="F627" s="12">
        <f>IF(A627="","",N(D627)-N(E627))</f>
      </c>
    </row>
    <row r="628" spans="1:6" x14ac:dyDescent="0.25">
      <c r="A628" s="9"/>
      <c r="B628" s="9"/>
      <c r="C628" s="9"/>
      <c r="D628" s="11"/>
      <c r="E628" s="11"/>
      <c r="F628" s="12">
        <f>IF(A628="","",N(D628)-N(E628))</f>
      </c>
    </row>
    <row r="629" spans="1:6" x14ac:dyDescent="0.25">
      <c r="A629" s="9"/>
      <c r="B629" s="9"/>
      <c r="C629" s="9"/>
      <c r="D629" s="11"/>
      <c r="E629" s="11"/>
      <c r="F629" s="12">
        <f>IF(A629="","",N(D629)-N(E629))</f>
      </c>
    </row>
    <row r="630" spans="1:6" x14ac:dyDescent="0.25">
      <c r="A630" s="9"/>
      <c r="B630" s="9"/>
      <c r="C630" s="9"/>
      <c r="D630" s="11"/>
      <c r="E630" s="11"/>
      <c r="F630" s="12">
        <f>IF(A630="","",N(D630)-N(E630))</f>
      </c>
    </row>
    <row r="631" spans="1:6" x14ac:dyDescent="0.25">
      <c r="A631" s="9"/>
      <c r="B631" s="9"/>
      <c r="C631" s="9"/>
      <c r="D631" s="11"/>
      <c r="E631" s="11"/>
      <c r="F631" s="12">
        <f>IF(A631="","",N(D631)-N(E631))</f>
      </c>
    </row>
    <row r="632" spans="1:6" x14ac:dyDescent="0.25">
      <c r="A632" s="9"/>
      <c r="B632" s="9"/>
      <c r="C632" s="9"/>
      <c r="D632" s="11"/>
      <c r="E632" s="11"/>
      <c r="F632" s="12">
        <f>IF(A632="","",N(D632)-N(E632))</f>
      </c>
    </row>
    <row r="633" spans="1:6" x14ac:dyDescent="0.25">
      <c r="A633" s="9"/>
      <c r="B633" s="9"/>
      <c r="C633" s="9"/>
      <c r="D633" s="11"/>
      <c r="E633" s="11"/>
      <c r="F633" s="12">
        <f>IF(A633="","",N(D633)-N(E633))</f>
      </c>
    </row>
    <row r="634" spans="1:6" x14ac:dyDescent="0.25">
      <c r="A634" s="9"/>
      <c r="B634" s="9"/>
      <c r="C634" s="9"/>
      <c r="D634" s="11"/>
      <c r="E634" s="11"/>
      <c r="F634" s="12">
        <f>IF(A634="","",N(D634)-N(E634))</f>
      </c>
    </row>
    <row r="635" spans="1:6" x14ac:dyDescent="0.25">
      <c r="A635" s="9"/>
      <c r="B635" s="9"/>
      <c r="C635" s="9"/>
      <c r="D635" s="11"/>
      <c r="E635" s="11"/>
      <c r="F635" s="12">
        <f>IF(A635="","",N(D635)-N(E635))</f>
      </c>
    </row>
    <row r="636" spans="1:6" x14ac:dyDescent="0.25">
      <c r="A636" s="9"/>
      <c r="B636" s="9"/>
      <c r="C636" s="9"/>
      <c r="D636" s="11"/>
      <c r="E636" s="11"/>
      <c r="F636" s="12">
        <f>IF(A636="","",N(D636)-N(E636))</f>
      </c>
    </row>
    <row r="637" spans="1:6" x14ac:dyDescent="0.25">
      <c r="A637" s="9"/>
      <c r="B637" s="9"/>
      <c r="C637" s="9"/>
      <c r="D637" s="11"/>
      <c r="E637" s="11"/>
      <c r="F637" s="12">
        <f>IF(A637="","",N(D637)-N(E637))</f>
      </c>
    </row>
    <row r="638" spans="1:6" x14ac:dyDescent="0.25">
      <c r="A638" s="9"/>
      <c r="B638" s="9"/>
      <c r="C638" s="9"/>
      <c r="D638" s="11"/>
      <c r="E638" s="11"/>
      <c r="F638" s="12">
        <f>IF(A638="","",N(D638)-N(E638))</f>
      </c>
    </row>
    <row r="639" spans="1:6" x14ac:dyDescent="0.25">
      <c r="A639" s="9"/>
      <c r="B639" s="9"/>
      <c r="C639" s="9"/>
      <c r="D639" s="11"/>
      <c r="E639" s="11"/>
      <c r="F639" s="12">
        <f>IF(A639="","",N(D639)-N(E639))</f>
      </c>
    </row>
    <row r="640" spans="1:6" x14ac:dyDescent="0.25">
      <c r="A640" s="9"/>
      <c r="B640" s="9"/>
      <c r="C640" s="9"/>
      <c r="D640" s="11"/>
      <c r="E640" s="11"/>
      <c r="F640" s="12">
        <f>IF(A640="","",N(D640)-N(E640))</f>
      </c>
    </row>
    <row r="641" spans="1:6" x14ac:dyDescent="0.25">
      <c r="A641" s="9"/>
      <c r="B641" s="9"/>
      <c r="C641" s="9"/>
      <c r="D641" s="11"/>
      <c r="E641" s="11"/>
      <c r="F641" s="12">
        <f>IF(A641="","",N(D641)-N(E641))</f>
      </c>
    </row>
    <row r="642" spans="1:6" x14ac:dyDescent="0.25">
      <c r="A642" s="9"/>
      <c r="B642" s="9"/>
      <c r="C642" s="9"/>
      <c r="D642" s="11"/>
      <c r="E642" s="11"/>
      <c r="F642" s="12">
        <f>IF(A642="","",N(D642)-N(E642))</f>
      </c>
    </row>
    <row r="643" spans="1:6" x14ac:dyDescent="0.25">
      <c r="A643" s="9"/>
      <c r="B643" s="9"/>
      <c r="C643" s="9"/>
      <c r="D643" s="11"/>
      <c r="E643" s="11"/>
      <c r="F643" s="12">
        <f>IF(A643="","",N(D643)-N(E643))</f>
      </c>
    </row>
    <row r="644" spans="1:6" x14ac:dyDescent="0.25">
      <c r="A644" s="9"/>
      <c r="B644" s="9"/>
      <c r="C644" s="9"/>
      <c r="D644" s="11"/>
      <c r="E644" s="11"/>
      <c r="F644" s="12">
        <f>IF(A644="","",N(D644)-N(E644))</f>
      </c>
    </row>
    <row r="645" spans="1:6" x14ac:dyDescent="0.25">
      <c r="A645" s="9"/>
      <c r="B645" s="9"/>
      <c r="C645" s="9"/>
      <c r="D645" s="11"/>
      <c r="E645" s="11"/>
      <c r="F645" s="12">
        <f>IF(A645="","",N(D645)-N(E645))</f>
      </c>
    </row>
    <row r="646" spans="1:6" x14ac:dyDescent="0.25">
      <c r="A646" s="9"/>
      <c r="B646" s="9"/>
      <c r="C646" s="9"/>
      <c r="D646" s="11"/>
      <c r="E646" s="11"/>
      <c r="F646" s="12">
        <f>IF(A646="","",N(D646)-N(E646))</f>
      </c>
    </row>
    <row r="647" spans="1:6" x14ac:dyDescent="0.25">
      <c r="A647" s="9"/>
      <c r="B647" s="9"/>
      <c r="C647" s="9"/>
      <c r="D647" s="11"/>
      <c r="E647" s="11"/>
      <c r="F647" s="12">
        <f>IF(A647="","",N(D647)-N(E647))</f>
      </c>
    </row>
    <row r="648" spans="1:6" x14ac:dyDescent="0.25">
      <c r="A648" s="9"/>
      <c r="B648" s="9"/>
      <c r="C648" s="9"/>
      <c r="D648" s="11"/>
      <c r="E648" s="11"/>
      <c r="F648" s="12">
        <f>IF(A648="","",N(D648)-N(E648))</f>
      </c>
    </row>
    <row r="649" spans="1:6" x14ac:dyDescent="0.25">
      <c r="A649" s="9"/>
      <c r="B649" s="9"/>
      <c r="C649" s="9"/>
      <c r="D649" s="11"/>
      <c r="E649" s="11"/>
      <c r="F649" s="12">
        <f>IF(A649="","",N(D649)-N(E649))</f>
      </c>
    </row>
    <row r="650" spans="1:6" x14ac:dyDescent="0.25">
      <c r="A650" s="9"/>
      <c r="B650" s="9"/>
      <c r="C650" s="9"/>
      <c r="D650" s="11"/>
      <c r="E650" s="11"/>
      <c r="F650" s="12">
        <f>IF(A650="","",N(D650)-N(E650))</f>
      </c>
    </row>
    <row r="651" spans="1:6" x14ac:dyDescent="0.25">
      <c r="A651" s="9"/>
      <c r="B651" s="9"/>
      <c r="C651" s="9"/>
      <c r="D651" s="11"/>
      <c r="E651" s="11"/>
      <c r="F651" s="12">
        <f>IF(A651="","",N(D651)-N(E651))</f>
      </c>
    </row>
    <row r="652" spans="1:6" x14ac:dyDescent="0.25">
      <c r="A652" s="9"/>
      <c r="B652" s="9"/>
      <c r="C652" s="9"/>
      <c r="D652" s="11"/>
      <c r="E652" s="11"/>
      <c r="F652" s="12">
        <f>IF(A652="","",N(D652)-N(E652))</f>
      </c>
    </row>
    <row r="653" spans="1:6" x14ac:dyDescent="0.25">
      <c r="A653" s="9"/>
      <c r="B653" s="9"/>
      <c r="C653" s="9"/>
      <c r="D653" s="11"/>
      <c r="E653" s="11"/>
      <c r="F653" s="12">
        <f>IF(A653="","",N(D653)-N(E653))</f>
      </c>
    </row>
    <row r="654" spans="1:6" x14ac:dyDescent="0.25">
      <c r="A654" s="9"/>
      <c r="B654" s="9"/>
      <c r="C654" s="9"/>
      <c r="D654" s="11"/>
      <c r="E654" s="11"/>
      <c r="F654" s="12">
        <f>IF(A654="","",N(D654)-N(E654))</f>
      </c>
    </row>
    <row r="655" spans="1:6" x14ac:dyDescent="0.25">
      <c r="A655" s="9"/>
      <c r="B655" s="9"/>
      <c r="C655" s="9"/>
      <c r="D655" s="11"/>
      <c r="E655" s="11"/>
      <c r="F655" s="12">
        <f>IF(A655="","",N(D655)-N(E655))</f>
      </c>
    </row>
    <row r="656" spans="1:6" x14ac:dyDescent="0.25">
      <c r="A656" s="9"/>
      <c r="B656" s="9"/>
      <c r="C656" s="9"/>
      <c r="D656" s="11"/>
      <c r="E656" s="11"/>
      <c r="F656" s="12">
        <f>IF(A656="","",N(D656)-N(E656))</f>
      </c>
    </row>
    <row r="657" spans="1:6" x14ac:dyDescent="0.25">
      <c r="A657" s="9"/>
      <c r="B657" s="9"/>
      <c r="C657" s="9"/>
      <c r="D657" s="11"/>
      <c r="E657" s="11"/>
      <c r="F657" s="12">
        <f>IF(A657="","",N(D657)-N(E657))</f>
      </c>
    </row>
    <row r="658" spans="1:6" x14ac:dyDescent="0.25">
      <c r="A658" s="9"/>
      <c r="B658" s="9"/>
      <c r="C658" s="9"/>
      <c r="D658" s="11"/>
      <c r="E658" s="11"/>
      <c r="F658" s="12">
        <f>IF(A658="","",N(D658)-N(E658))</f>
      </c>
    </row>
    <row r="659" spans="1:6" x14ac:dyDescent="0.25">
      <c r="A659" s="9"/>
      <c r="B659" s="9"/>
      <c r="C659" s="9"/>
      <c r="D659" s="11"/>
      <c r="E659" s="11"/>
      <c r="F659" s="12">
        <f>IF(A659="","",N(D659)-N(E659))</f>
      </c>
    </row>
    <row r="660" spans="1:6" x14ac:dyDescent="0.25">
      <c r="A660" s="9"/>
      <c r="B660" s="9"/>
      <c r="C660" s="9"/>
      <c r="D660" s="11"/>
      <c r="E660" s="11"/>
      <c r="F660" s="12">
        <f>IF(A660="","",N(D660)-N(E660))</f>
      </c>
    </row>
    <row r="661" spans="1:6" x14ac:dyDescent="0.25">
      <c r="A661" s="9"/>
      <c r="B661" s="9"/>
      <c r="C661" s="9"/>
      <c r="D661" s="11"/>
      <c r="E661" s="11"/>
      <c r="F661" s="12">
        <f>IF(A661="","",N(D661)-N(E661))</f>
      </c>
    </row>
    <row r="662" spans="1:6" x14ac:dyDescent="0.25">
      <c r="A662" s="9"/>
      <c r="B662" s="9"/>
      <c r="C662" s="9"/>
      <c r="D662" s="11"/>
      <c r="E662" s="11"/>
      <c r="F662" s="12">
        <f>IF(A662="","",N(D662)-N(E662))</f>
      </c>
    </row>
    <row r="663" spans="1:6" x14ac:dyDescent="0.25">
      <c r="A663" s="9"/>
      <c r="B663" s="9"/>
      <c r="C663" s="9"/>
      <c r="D663" s="11"/>
      <c r="E663" s="11"/>
      <c r="F663" s="12">
        <f>IF(A663="","",N(D663)-N(E663))</f>
      </c>
    </row>
    <row r="664" spans="1:6" x14ac:dyDescent="0.25">
      <c r="A664" s="9"/>
      <c r="B664" s="9"/>
      <c r="C664" s="9"/>
      <c r="D664" s="11"/>
      <c r="E664" s="11"/>
      <c r="F664" s="12">
        <f>IF(A664="","",N(D664)-N(E664))</f>
      </c>
    </row>
    <row r="665" spans="1:6" x14ac:dyDescent="0.25">
      <c r="A665" s="9"/>
      <c r="B665" s="9"/>
      <c r="C665" s="9"/>
      <c r="D665" s="11"/>
      <c r="E665" s="11"/>
      <c r="F665" s="12">
        <f>IF(A665="","",N(D665)-N(E665))</f>
      </c>
    </row>
    <row r="666" spans="1:6" x14ac:dyDescent="0.25">
      <c r="A666" s="9"/>
      <c r="B666" s="9"/>
      <c r="C666" s="9"/>
      <c r="D666" s="11"/>
      <c r="E666" s="11"/>
      <c r="F666" s="12">
        <f>IF(A666="","",N(D666)-N(E666))</f>
      </c>
    </row>
    <row r="667" spans="1:6" x14ac:dyDescent="0.25">
      <c r="A667" s="9"/>
      <c r="B667" s="9"/>
      <c r="C667" s="9"/>
      <c r="D667" s="11"/>
      <c r="E667" s="11"/>
      <c r="F667" s="12">
        <f>IF(A667="","",N(D667)-N(E667))</f>
      </c>
    </row>
    <row r="668" spans="1:6" x14ac:dyDescent="0.25">
      <c r="A668" s="9"/>
      <c r="B668" s="9"/>
      <c r="C668" s="9"/>
      <c r="D668" s="11"/>
      <c r="E668" s="11"/>
      <c r="F668" s="12">
        <f>IF(A668="","",N(D668)-N(E668))</f>
      </c>
    </row>
    <row r="669" spans="1:6" x14ac:dyDescent="0.25">
      <c r="A669" s="9"/>
      <c r="B669" s="9"/>
      <c r="C669" s="9"/>
      <c r="D669" s="11"/>
      <c r="E669" s="11"/>
      <c r="F669" s="12">
        <f>IF(A669="","",N(D669)-N(E669))</f>
      </c>
    </row>
    <row r="670" spans="1:6" x14ac:dyDescent="0.25">
      <c r="A670" s="9"/>
      <c r="B670" s="9"/>
      <c r="C670" s="9"/>
      <c r="D670" s="11"/>
      <c r="E670" s="11"/>
      <c r="F670" s="12">
        <f>IF(A670="","",N(D670)-N(E670))</f>
      </c>
    </row>
    <row r="671" spans="1:6" x14ac:dyDescent="0.25">
      <c r="A671" s="9"/>
      <c r="B671" s="9"/>
      <c r="C671" s="9"/>
      <c r="D671" s="11"/>
      <c r="E671" s="11"/>
      <c r="F671" s="12">
        <f>IF(A671="","",N(D671)-N(E671))</f>
      </c>
    </row>
    <row r="672" spans="1:6" x14ac:dyDescent="0.25">
      <c r="A672" s="9"/>
      <c r="B672" s="9"/>
      <c r="C672" s="9"/>
      <c r="D672" s="11"/>
      <c r="E672" s="11"/>
      <c r="F672" s="12">
        <f>IF(A672="","",N(D672)-N(E672))</f>
      </c>
    </row>
    <row r="673" spans="1:6" x14ac:dyDescent="0.25">
      <c r="A673" s="9"/>
      <c r="B673" s="9"/>
      <c r="C673" s="9"/>
      <c r="D673" s="11"/>
      <c r="E673" s="11"/>
      <c r="F673" s="12">
        <f>IF(A673="","",N(D673)-N(E673))</f>
      </c>
    </row>
    <row r="674" spans="1:6" x14ac:dyDescent="0.25">
      <c r="A674" s="9"/>
      <c r="B674" s="9"/>
      <c r="C674" s="9"/>
      <c r="D674" s="11"/>
      <c r="E674" s="11"/>
      <c r="F674" s="12">
        <f>IF(A674="","",N(D674)-N(E674))</f>
      </c>
    </row>
    <row r="675" spans="1:6" x14ac:dyDescent="0.25">
      <c r="A675" s="9"/>
      <c r="B675" s="9"/>
      <c r="C675" s="9"/>
      <c r="D675" s="11"/>
      <c r="E675" s="11"/>
      <c r="F675" s="12">
        <f>IF(A675="","",N(D675)-N(E675))</f>
      </c>
    </row>
    <row r="676" spans="1:6" x14ac:dyDescent="0.25">
      <c r="A676" s="9"/>
      <c r="B676" s="9"/>
      <c r="C676" s="9"/>
      <c r="D676" s="11"/>
      <c r="E676" s="11"/>
      <c r="F676" s="12">
        <f>IF(A676="","",N(D676)-N(E676))</f>
      </c>
    </row>
    <row r="677" spans="1:6" x14ac:dyDescent="0.25">
      <c r="A677" s="9"/>
      <c r="B677" s="9"/>
      <c r="C677" s="9"/>
      <c r="D677" s="11"/>
      <c r="E677" s="11"/>
      <c r="F677" s="12">
        <f>IF(A677="","",N(D677)-N(E677))</f>
      </c>
    </row>
    <row r="678" spans="1:6" x14ac:dyDescent="0.25">
      <c r="A678" s="9"/>
      <c r="B678" s="9"/>
      <c r="C678" s="9"/>
      <c r="D678" s="11"/>
      <c r="E678" s="11"/>
      <c r="F678" s="12">
        <f>IF(A678="","",N(D678)-N(E678))</f>
      </c>
    </row>
    <row r="679" spans="1:6" x14ac:dyDescent="0.25">
      <c r="A679" s="9"/>
      <c r="B679" s="9"/>
      <c r="C679" s="9"/>
      <c r="D679" s="11"/>
      <c r="E679" s="11"/>
      <c r="F679" s="12">
        <f>IF(A679="","",N(D679)-N(E679))</f>
      </c>
    </row>
    <row r="680" spans="1:6" x14ac:dyDescent="0.25">
      <c r="A680" s="9"/>
      <c r="B680" s="9"/>
      <c r="C680" s="9"/>
      <c r="D680" s="11"/>
      <c r="E680" s="11"/>
      <c r="F680" s="12">
        <f>IF(A680="","",N(D680)-N(E680))</f>
      </c>
    </row>
    <row r="681" spans="1:6" x14ac:dyDescent="0.25">
      <c r="A681" s="9"/>
      <c r="B681" s="9"/>
      <c r="C681" s="9"/>
      <c r="D681" s="11"/>
      <c r="E681" s="11"/>
      <c r="F681" s="12">
        <f>IF(A681="","",N(D681)-N(E681))</f>
      </c>
    </row>
    <row r="682" spans="1:6" x14ac:dyDescent="0.25">
      <c r="A682" s="9"/>
      <c r="B682" s="9"/>
      <c r="C682" s="9"/>
      <c r="D682" s="11"/>
      <c r="E682" s="11"/>
      <c r="F682" s="12">
        <f>IF(A682="","",N(D682)-N(E682))</f>
      </c>
    </row>
    <row r="683" spans="1:6" x14ac:dyDescent="0.25">
      <c r="A683" s="9"/>
      <c r="B683" s="9"/>
      <c r="C683" s="9"/>
      <c r="D683" s="11"/>
      <c r="E683" s="11"/>
      <c r="F683" s="12">
        <f>IF(A683="","",N(D683)-N(E683))</f>
      </c>
    </row>
    <row r="684" spans="1:6" x14ac:dyDescent="0.25">
      <c r="A684" s="9"/>
      <c r="B684" s="9"/>
      <c r="C684" s="9"/>
      <c r="D684" s="11"/>
      <c r="E684" s="11"/>
      <c r="F684" s="12">
        <f>IF(A684="","",N(D684)-N(E684))</f>
      </c>
    </row>
    <row r="685" spans="1:6" x14ac:dyDescent="0.25">
      <c r="A685" s="9"/>
      <c r="B685" s="9"/>
      <c r="C685" s="9"/>
      <c r="D685" s="11"/>
      <c r="E685" s="11"/>
      <c r="F685" s="12">
        <f>IF(A685="","",N(D685)-N(E685))</f>
      </c>
    </row>
    <row r="686" spans="1:6" x14ac:dyDescent="0.25">
      <c r="A686" s="9"/>
      <c r="B686" s="9"/>
      <c r="C686" s="9"/>
      <c r="D686" s="11"/>
      <c r="E686" s="11"/>
      <c r="F686" s="12">
        <f>IF(A686="","",N(D686)-N(E686))</f>
      </c>
    </row>
    <row r="687" spans="1:6" x14ac:dyDescent="0.25">
      <c r="A687" s="9"/>
      <c r="B687" s="9"/>
      <c r="C687" s="9"/>
      <c r="D687" s="11"/>
      <c r="E687" s="11"/>
      <c r="F687" s="12">
        <f>IF(A687="","",N(D687)-N(E687))</f>
      </c>
    </row>
    <row r="688" spans="1:6" x14ac:dyDescent="0.25">
      <c r="A688" s="9"/>
      <c r="B688" s="9"/>
      <c r="C688" s="9"/>
      <c r="D688" s="11"/>
      <c r="E688" s="11"/>
      <c r="F688" s="12">
        <f>IF(A688="","",N(D688)-N(E688))</f>
      </c>
    </row>
    <row r="689" spans="1:6" x14ac:dyDescent="0.25">
      <c r="A689" s="9"/>
      <c r="B689" s="9"/>
      <c r="C689" s="9"/>
      <c r="D689" s="11"/>
      <c r="E689" s="11"/>
      <c r="F689" s="12">
        <f>IF(A689="","",N(D689)-N(E689))</f>
      </c>
    </row>
    <row r="690" spans="1:6" x14ac:dyDescent="0.25">
      <c r="A690" s="9"/>
      <c r="B690" s="9"/>
      <c r="C690" s="9"/>
      <c r="D690" s="11"/>
      <c r="E690" s="11"/>
      <c r="F690" s="12">
        <f>IF(A690="","",N(D690)-N(E690))</f>
      </c>
    </row>
    <row r="691" spans="1:6" x14ac:dyDescent="0.25">
      <c r="A691" s="9"/>
      <c r="B691" s="9"/>
      <c r="C691" s="9"/>
      <c r="D691" s="11"/>
      <c r="E691" s="11"/>
      <c r="F691" s="12">
        <f>IF(A691="","",N(D691)-N(E691))</f>
      </c>
    </row>
    <row r="692" spans="1:6" x14ac:dyDescent="0.25">
      <c r="A692" s="9"/>
      <c r="B692" s="9"/>
      <c r="C692" s="9"/>
      <c r="D692" s="11"/>
      <c r="E692" s="11"/>
      <c r="F692" s="12">
        <f>IF(A692="","",N(D692)-N(E692))</f>
      </c>
    </row>
    <row r="693" spans="1:6" x14ac:dyDescent="0.25">
      <c r="A693" s="9"/>
      <c r="B693" s="9"/>
      <c r="C693" s="9"/>
      <c r="D693" s="11"/>
      <c r="E693" s="11"/>
      <c r="F693" s="12">
        <f>IF(A693="","",N(D693)-N(E693))</f>
      </c>
    </row>
    <row r="694" spans="1:6" x14ac:dyDescent="0.25">
      <c r="A694" s="9"/>
      <c r="B694" s="9"/>
      <c r="C694" s="9"/>
      <c r="D694" s="11"/>
      <c r="E694" s="11"/>
      <c r="F694" s="12">
        <f>IF(A694="","",N(D694)-N(E694))</f>
      </c>
    </row>
    <row r="695" spans="1:6" x14ac:dyDescent="0.25">
      <c r="A695" s="9"/>
      <c r="B695" s="9"/>
      <c r="C695" s="9"/>
      <c r="D695" s="11"/>
      <c r="E695" s="11"/>
      <c r="F695" s="12">
        <f>IF(A695="","",N(D695)-N(E695))</f>
      </c>
    </row>
    <row r="696" spans="1:6" x14ac:dyDescent="0.25">
      <c r="A696" s="9"/>
      <c r="B696" s="9"/>
      <c r="C696" s="9"/>
      <c r="D696" s="11"/>
      <c r="E696" s="11"/>
      <c r="F696" s="12">
        <f>IF(A696="","",N(D696)-N(E696))</f>
      </c>
    </row>
    <row r="697" spans="1:6" x14ac:dyDescent="0.25">
      <c r="A697" s="9"/>
      <c r="B697" s="9"/>
      <c r="C697" s="9"/>
      <c r="D697" s="11"/>
      <c r="E697" s="11"/>
      <c r="F697" s="12">
        <f>IF(A697="","",N(D697)-N(E697))</f>
      </c>
    </row>
    <row r="698" spans="1:6" x14ac:dyDescent="0.25">
      <c r="A698" s="9"/>
      <c r="B698" s="9"/>
      <c r="C698" s="9"/>
      <c r="D698" s="11"/>
      <c r="E698" s="11"/>
      <c r="F698" s="12">
        <f>IF(A698="","",N(D698)-N(E698))</f>
      </c>
    </row>
    <row r="699" spans="1:6" x14ac:dyDescent="0.25">
      <c r="A699" s="9"/>
      <c r="B699" s="9"/>
      <c r="C699" s="9"/>
      <c r="D699" s="11"/>
      <c r="E699" s="11"/>
      <c r="F699" s="12">
        <f>IF(A699="","",N(D699)-N(E699))</f>
      </c>
    </row>
    <row r="700" spans="1:6" x14ac:dyDescent="0.25">
      <c r="A700" s="9"/>
      <c r="B700" s="9"/>
      <c r="C700" s="9"/>
      <c r="D700" s="11"/>
      <c r="E700" s="11"/>
      <c r="F700" s="12">
        <f>IF(A700="","",N(D700)-N(E700))</f>
      </c>
    </row>
    <row r="701" spans="1:6" x14ac:dyDescent="0.25">
      <c r="A701" s="9"/>
      <c r="B701" s="9"/>
      <c r="C701" s="9"/>
      <c r="D701" s="11"/>
      <c r="E701" s="11"/>
      <c r="F701" s="12">
        <f>IF(A701="","",N(D701)-N(E701))</f>
      </c>
    </row>
    <row r="702" spans="1:6" x14ac:dyDescent="0.25">
      <c r="A702" s="9"/>
      <c r="B702" s="9"/>
      <c r="C702" s="9"/>
      <c r="D702" s="11"/>
      <c r="E702" s="11"/>
      <c r="F702" s="12">
        <f>IF(A702="","",N(D702)-N(E702))</f>
      </c>
    </row>
    <row r="703" spans="1:6" x14ac:dyDescent="0.25">
      <c r="A703" s="9"/>
      <c r="B703" s="9"/>
      <c r="C703" s="9"/>
      <c r="D703" s="11"/>
      <c r="E703" s="11"/>
      <c r="F703" s="12">
        <f>IF(A703="","",N(D703)-N(E703))</f>
      </c>
    </row>
    <row r="704" spans="1:6" x14ac:dyDescent="0.25">
      <c r="A704" s="9"/>
      <c r="B704" s="9"/>
      <c r="C704" s="9"/>
      <c r="D704" s="11"/>
      <c r="E704" s="11"/>
      <c r="F704" s="12">
        <f>IF(A704="","",N(D704)-N(E704))</f>
      </c>
    </row>
    <row r="705" spans="1:6" x14ac:dyDescent="0.25">
      <c r="A705" s="9"/>
      <c r="B705" s="9"/>
      <c r="C705" s="9"/>
      <c r="D705" s="11"/>
      <c r="E705" s="11"/>
      <c r="F705" s="12">
        <f>IF(A705="","",N(D705)-N(E705))</f>
      </c>
    </row>
    <row r="706" spans="1:6" x14ac:dyDescent="0.25">
      <c r="A706" s="9"/>
      <c r="B706" s="9"/>
      <c r="C706" s="9"/>
      <c r="D706" s="11"/>
      <c r="E706" s="11"/>
      <c r="F706" s="12">
        <f>IF(A706="","",N(D706)-N(E706))</f>
      </c>
    </row>
    <row r="707" spans="1:6" x14ac:dyDescent="0.25">
      <c r="A707" s="9"/>
      <c r="B707" s="9"/>
      <c r="C707" s="9"/>
      <c r="D707" s="11"/>
      <c r="E707" s="11"/>
      <c r="F707" s="12">
        <f>IF(A707="","",N(D707)-N(E707))</f>
      </c>
    </row>
    <row r="708" spans="1:6" x14ac:dyDescent="0.25">
      <c r="A708" s="9"/>
      <c r="B708" s="9"/>
      <c r="C708" s="9"/>
      <c r="D708" s="11"/>
      <c r="E708" s="11"/>
      <c r="F708" s="12">
        <f>IF(A708="","",N(D708)-N(E708))</f>
      </c>
    </row>
    <row r="709" spans="1:6" x14ac:dyDescent="0.25">
      <c r="A709" s="9"/>
      <c r="B709" s="9"/>
      <c r="C709" s="9"/>
      <c r="D709" s="11"/>
      <c r="E709" s="11"/>
      <c r="F709" s="12">
        <f>IF(A709="","",N(D709)-N(E709))</f>
      </c>
    </row>
    <row r="710" spans="1:6" x14ac:dyDescent="0.25">
      <c r="A710" s="9"/>
      <c r="B710" s="9"/>
      <c r="C710" s="9"/>
      <c r="D710" s="11"/>
      <c r="E710" s="11"/>
      <c r="F710" s="12">
        <f>IF(A710="","",N(D710)-N(E710))</f>
      </c>
    </row>
    <row r="711" spans="1:6" x14ac:dyDescent="0.25">
      <c r="A711" s="9"/>
      <c r="B711" s="9"/>
      <c r="C711" s="9"/>
      <c r="D711" s="11"/>
      <c r="E711" s="11"/>
      <c r="F711" s="12">
        <f>IF(A711="","",N(D711)-N(E711))</f>
      </c>
    </row>
    <row r="712" spans="1:6" x14ac:dyDescent="0.25">
      <c r="A712" s="9"/>
      <c r="B712" s="9"/>
      <c r="C712" s="9"/>
      <c r="D712" s="11"/>
      <c r="E712" s="11"/>
      <c r="F712" s="12">
        <f>IF(A712="","",N(D712)-N(E712))</f>
      </c>
    </row>
    <row r="713" spans="1:6" x14ac:dyDescent="0.25">
      <c r="A713" s="9"/>
      <c r="B713" s="9"/>
      <c r="C713" s="9"/>
      <c r="D713" s="11"/>
      <c r="E713" s="11"/>
      <c r="F713" s="12">
        <f>IF(A713="","",N(D713)-N(E713))</f>
      </c>
    </row>
    <row r="714" spans="1:6" x14ac:dyDescent="0.25">
      <c r="A714" s="9"/>
      <c r="B714" s="9"/>
      <c r="C714" s="9"/>
      <c r="D714" s="11"/>
      <c r="E714" s="11"/>
      <c r="F714" s="12">
        <f>IF(A714="","",N(D714)-N(E714))</f>
      </c>
    </row>
    <row r="715" spans="1:6" x14ac:dyDescent="0.25">
      <c r="A715" s="9"/>
      <c r="B715" s="9"/>
      <c r="C715" s="9"/>
      <c r="D715" s="11"/>
      <c r="E715" s="11"/>
      <c r="F715" s="12">
        <f>IF(A715="","",N(D715)-N(E715))</f>
      </c>
    </row>
    <row r="716" spans="1:6" x14ac:dyDescent="0.25">
      <c r="A716" s="9"/>
      <c r="B716" s="9"/>
      <c r="C716" s="9"/>
      <c r="D716" s="11"/>
      <c r="E716" s="11"/>
      <c r="F716" s="12">
        <f>IF(A716="","",N(D716)-N(E716))</f>
      </c>
    </row>
    <row r="717" spans="1:6" x14ac:dyDescent="0.25">
      <c r="A717" s="9"/>
      <c r="B717" s="9"/>
      <c r="C717" s="9"/>
      <c r="D717" s="11"/>
      <c r="E717" s="11"/>
      <c r="F717" s="12">
        <f>IF(A717="","",N(D717)-N(E717))</f>
      </c>
    </row>
    <row r="718" spans="1:6" x14ac:dyDescent="0.25">
      <c r="A718" s="9"/>
      <c r="B718" s="9"/>
      <c r="C718" s="9"/>
      <c r="D718" s="11"/>
      <c r="E718" s="11"/>
      <c r="F718" s="12">
        <f>IF(A718="","",N(D718)-N(E718))</f>
      </c>
    </row>
    <row r="719" spans="1:6" x14ac:dyDescent="0.25">
      <c r="A719" s="9"/>
      <c r="B719" s="9"/>
      <c r="C719" s="9"/>
      <c r="D719" s="11"/>
      <c r="E719" s="11"/>
      <c r="F719" s="12">
        <f>IF(A719="","",N(D719)-N(E719))</f>
      </c>
    </row>
    <row r="720" spans="1:6" x14ac:dyDescent="0.25">
      <c r="A720" s="9"/>
      <c r="B720" s="9"/>
      <c r="C720" s="9"/>
      <c r="D720" s="11"/>
      <c r="E720" s="11"/>
      <c r="F720" s="12">
        <f>IF(A720="","",N(D720)-N(E720))</f>
      </c>
    </row>
    <row r="721" spans="1:6" x14ac:dyDescent="0.25">
      <c r="A721" s="9"/>
      <c r="B721" s="9"/>
      <c r="C721" s="9"/>
      <c r="D721" s="11"/>
      <c r="E721" s="11"/>
      <c r="F721" s="12">
        <f>IF(A721="","",N(D721)-N(E721))</f>
      </c>
    </row>
    <row r="722" spans="1:6" x14ac:dyDescent="0.25">
      <c r="A722" s="9"/>
      <c r="B722" s="9"/>
      <c r="C722" s="9"/>
      <c r="D722" s="11"/>
      <c r="E722" s="11"/>
      <c r="F722" s="12">
        <f>IF(A722="","",N(D722)-N(E722))</f>
      </c>
    </row>
    <row r="723" spans="1:6" x14ac:dyDescent="0.25">
      <c r="A723" s="9"/>
      <c r="B723" s="9"/>
      <c r="C723" s="9"/>
      <c r="D723" s="11"/>
      <c r="E723" s="11"/>
      <c r="F723" s="12">
        <f>IF(A723="","",N(D723)-N(E723))</f>
      </c>
    </row>
    <row r="724" spans="1:6" x14ac:dyDescent="0.25">
      <c r="A724" s="9"/>
      <c r="B724" s="9"/>
      <c r="C724" s="9"/>
      <c r="D724" s="11"/>
      <c r="E724" s="11"/>
      <c r="F724" s="12">
        <f>IF(A724="","",N(D724)-N(E724))</f>
      </c>
    </row>
    <row r="725" spans="1:6" x14ac:dyDescent="0.25">
      <c r="A725" s="9"/>
      <c r="B725" s="9"/>
      <c r="C725" s="9"/>
      <c r="D725" s="11"/>
      <c r="E725" s="11"/>
      <c r="F725" s="12">
        <f>IF(A725="","",N(D725)-N(E725))</f>
      </c>
    </row>
    <row r="726" spans="1:6" x14ac:dyDescent="0.25">
      <c r="A726" s="9"/>
      <c r="B726" s="9"/>
      <c r="C726" s="9"/>
      <c r="D726" s="11"/>
      <c r="E726" s="11"/>
      <c r="F726" s="12">
        <f>IF(A726="","",N(D726)-N(E726))</f>
      </c>
    </row>
    <row r="727" spans="1:6" x14ac:dyDescent="0.25">
      <c r="A727" s="9"/>
      <c r="B727" s="9"/>
      <c r="C727" s="9"/>
      <c r="D727" s="11"/>
      <c r="E727" s="11"/>
      <c r="F727" s="12">
        <f>IF(A727="","",N(D727)-N(E727))</f>
      </c>
    </row>
    <row r="728" spans="1:6" x14ac:dyDescent="0.25">
      <c r="A728" s="9"/>
      <c r="B728" s="9"/>
      <c r="C728" s="9"/>
      <c r="D728" s="11"/>
      <c r="E728" s="11"/>
      <c r="F728" s="12">
        <f>IF(A728="","",N(D728)-N(E728))</f>
      </c>
    </row>
    <row r="729" spans="1:6" x14ac:dyDescent="0.25">
      <c r="A729" s="9"/>
      <c r="B729" s="9"/>
      <c r="C729" s="9"/>
      <c r="D729" s="11"/>
      <c r="E729" s="11"/>
      <c r="F729" s="12">
        <f>IF(A729="","",N(D729)-N(E729))</f>
      </c>
    </row>
    <row r="730" spans="1:6" x14ac:dyDescent="0.25">
      <c r="A730" s="9"/>
      <c r="B730" s="9"/>
      <c r="C730" s="9"/>
      <c r="D730" s="11"/>
      <c r="E730" s="11"/>
      <c r="F730" s="12">
        <f>IF(A730="","",N(D730)-N(E730))</f>
      </c>
    </row>
    <row r="731" spans="1:6" x14ac:dyDescent="0.25">
      <c r="A731" s="9"/>
      <c r="B731" s="9"/>
      <c r="C731" s="9"/>
      <c r="D731" s="11"/>
      <c r="E731" s="11"/>
      <c r="F731" s="12">
        <f>IF(A731="","",N(D731)-N(E731))</f>
      </c>
    </row>
    <row r="732" spans="1:6" x14ac:dyDescent="0.25">
      <c r="A732" s="9"/>
      <c r="B732" s="9"/>
      <c r="C732" s="9"/>
      <c r="D732" s="11"/>
      <c r="E732" s="11"/>
      <c r="F732" s="12">
        <f>IF(A732="","",N(D732)-N(E732))</f>
      </c>
    </row>
    <row r="733" spans="1:6" x14ac:dyDescent="0.25">
      <c r="A733" s="9"/>
      <c r="B733" s="9"/>
      <c r="C733" s="9"/>
      <c r="D733" s="11"/>
      <c r="E733" s="11"/>
      <c r="F733" s="12">
        <f>IF(A733="","",N(D733)-N(E733))</f>
      </c>
    </row>
    <row r="734" spans="1:6" x14ac:dyDescent="0.25">
      <c r="A734" s="9"/>
      <c r="B734" s="9"/>
      <c r="C734" s="9"/>
      <c r="D734" s="11"/>
      <c r="E734" s="11"/>
      <c r="F734" s="12">
        <f>IF(A734="","",N(D734)-N(E734))</f>
      </c>
    </row>
    <row r="735" spans="1:6" x14ac:dyDescent="0.25">
      <c r="A735" s="9"/>
      <c r="B735" s="9"/>
      <c r="C735" s="9"/>
      <c r="D735" s="11"/>
      <c r="E735" s="11"/>
      <c r="F735" s="12">
        <f>IF(A735="","",N(D735)-N(E735))</f>
      </c>
    </row>
    <row r="736" spans="1:6" x14ac:dyDescent="0.25">
      <c r="A736" s="9"/>
      <c r="B736" s="9"/>
      <c r="C736" s="9"/>
      <c r="D736" s="11"/>
      <c r="E736" s="11"/>
      <c r="F736" s="12">
        <f>IF(A736="","",N(D736)-N(E736))</f>
      </c>
    </row>
    <row r="737" spans="1:6" x14ac:dyDescent="0.25">
      <c r="A737" s="9"/>
      <c r="B737" s="9"/>
      <c r="C737" s="9"/>
      <c r="D737" s="11"/>
      <c r="E737" s="11"/>
      <c r="F737" s="12">
        <f>IF(A737="","",N(D737)-N(E737))</f>
      </c>
    </row>
    <row r="738" spans="1:6" x14ac:dyDescent="0.25">
      <c r="A738" s="9"/>
      <c r="B738" s="9"/>
      <c r="C738" s="9"/>
      <c r="D738" s="11"/>
      <c r="E738" s="11"/>
      <c r="F738" s="12">
        <f>IF(A738="","",N(D738)-N(E738))</f>
      </c>
    </row>
    <row r="739" spans="1:6" x14ac:dyDescent="0.25">
      <c r="A739" s="9"/>
      <c r="B739" s="9"/>
      <c r="C739" s="9"/>
      <c r="D739" s="11"/>
      <c r="E739" s="11"/>
      <c r="F739" s="12">
        <f>IF(A739="","",N(D739)-N(E739))</f>
      </c>
    </row>
    <row r="740" spans="1:6" x14ac:dyDescent="0.25">
      <c r="A740" s="9"/>
      <c r="B740" s="9"/>
      <c r="C740" s="9"/>
      <c r="D740" s="11"/>
      <c r="E740" s="11"/>
      <c r="F740" s="12">
        <f>IF(A740="","",N(D740)-N(E740))</f>
      </c>
    </row>
    <row r="741" spans="1:6" x14ac:dyDescent="0.25">
      <c r="A741" s="9"/>
      <c r="B741" s="9"/>
      <c r="C741" s="9"/>
      <c r="D741" s="11"/>
      <c r="E741" s="11"/>
      <c r="F741" s="12">
        <f>IF(A741="","",N(D741)-N(E741))</f>
      </c>
    </row>
    <row r="742" spans="1:6" x14ac:dyDescent="0.25">
      <c r="A742" s="9"/>
      <c r="B742" s="9"/>
      <c r="C742" s="9"/>
      <c r="D742" s="11"/>
      <c r="E742" s="11"/>
      <c r="F742" s="12">
        <f>IF(A742="","",N(D742)-N(E742))</f>
      </c>
    </row>
    <row r="743" spans="1:6" x14ac:dyDescent="0.25">
      <c r="A743" s="9"/>
      <c r="B743" s="9"/>
      <c r="C743" s="9"/>
      <c r="D743" s="11"/>
      <c r="E743" s="11"/>
      <c r="F743" s="12">
        <f>IF(A743="","",N(D743)-N(E743))</f>
      </c>
    </row>
    <row r="744" spans="1:6" x14ac:dyDescent="0.25">
      <c r="A744" s="9"/>
      <c r="B744" s="9"/>
      <c r="C744" s="9"/>
      <c r="D744" s="11"/>
      <c r="E744" s="11"/>
      <c r="F744" s="12">
        <f>IF(A744="","",N(D744)-N(E744))</f>
      </c>
    </row>
    <row r="745" spans="1:6" x14ac:dyDescent="0.25">
      <c r="A745" s="9"/>
      <c r="B745" s="9"/>
      <c r="C745" s="9"/>
      <c r="D745" s="11"/>
      <c r="E745" s="11"/>
      <c r="F745" s="12">
        <f>IF(A745="","",N(D745)-N(E745))</f>
      </c>
    </row>
    <row r="746" spans="1:6" x14ac:dyDescent="0.25">
      <c r="A746" s="9"/>
      <c r="B746" s="9"/>
      <c r="C746" s="9"/>
      <c r="D746" s="11"/>
      <c r="E746" s="11"/>
      <c r="F746" s="12">
        <f>IF(A746="","",N(D746)-N(E746))</f>
      </c>
    </row>
    <row r="747" spans="1:6" x14ac:dyDescent="0.25">
      <c r="A747" s="9"/>
      <c r="B747" s="9"/>
      <c r="C747" s="9"/>
      <c r="D747" s="11"/>
      <c r="E747" s="11"/>
      <c r="F747" s="12">
        <f>IF(A747="","",N(D747)-N(E747))</f>
      </c>
    </row>
    <row r="748" spans="1:6" x14ac:dyDescent="0.25">
      <c r="A748" s="9"/>
      <c r="B748" s="9"/>
      <c r="C748" s="9"/>
      <c r="D748" s="11"/>
      <c r="E748" s="11"/>
      <c r="F748" s="12">
        <f>IF(A748="","",N(D748)-N(E748))</f>
      </c>
    </row>
    <row r="749" spans="1:6" x14ac:dyDescent="0.25">
      <c r="A749" s="9"/>
      <c r="B749" s="9"/>
      <c r="C749" s="9"/>
      <c r="D749" s="11"/>
      <c r="E749" s="11"/>
      <c r="F749" s="12">
        <f>IF(A749="","",N(D749)-N(E749))</f>
      </c>
    </row>
    <row r="750" spans="1:6" x14ac:dyDescent="0.25">
      <c r="A750" s="9"/>
      <c r="B750" s="9"/>
      <c r="C750" s="9"/>
      <c r="D750" s="11"/>
      <c r="E750" s="11"/>
      <c r="F750" s="12">
        <f>IF(A750="","",N(D750)-N(E750))</f>
      </c>
    </row>
    <row r="751" spans="1:6" x14ac:dyDescent="0.25">
      <c r="A751" s="9"/>
      <c r="B751" s="9"/>
      <c r="C751" s="9"/>
      <c r="D751" s="11"/>
      <c r="E751" s="11"/>
      <c r="F751" s="12">
        <f>IF(A751="","",N(D751)-N(E751))</f>
      </c>
    </row>
    <row r="752" spans="1:6" x14ac:dyDescent="0.25">
      <c r="A752" s="9"/>
      <c r="B752" s="9"/>
      <c r="C752" s="9"/>
      <c r="D752" s="11"/>
      <c r="E752" s="11"/>
      <c r="F752" s="12">
        <f>IF(A752="","",N(D752)-N(E752))</f>
      </c>
    </row>
    <row r="753" spans="1:6" x14ac:dyDescent="0.25">
      <c r="A753" s="9"/>
      <c r="B753" s="9"/>
      <c r="C753" s="9"/>
      <c r="D753" s="11"/>
      <c r="E753" s="11"/>
      <c r="F753" s="12">
        <f>IF(A753="","",N(D753)-N(E753))</f>
      </c>
    </row>
    <row r="754" spans="1:6" x14ac:dyDescent="0.25">
      <c r="A754" s="9"/>
      <c r="B754" s="9"/>
      <c r="C754" s="9"/>
      <c r="D754" s="11"/>
      <c r="E754" s="11"/>
      <c r="F754" s="12">
        <f>IF(A754="","",N(D754)-N(E754))</f>
      </c>
    </row>
    <row r="755" spans="1:6" x14ac:dyDescent="0.25">
      <c r="A755" s="9"/>
      <c r="B755" s="9"/>
      <c r="C755" s="9"/>
      <c r="D755" s="11"/>
      <c r="E755" s="11"/>
      <c r="F755" s="12">
        <f>IF(A755="","",N(D755)-N(E755))</f>
      </c>
    </row>
    <row r="756" spans="1:6" x14ac:dyDescent="0.25">
      <c r="A756" s="9"/>
      <c r="B756" s="9"/>
      <c r="C756" s="9"/>
      <c r="D756" s="11"/>
      <c r="E756" s="11"/>
      <c r="F756" s="12">
        <f>IF(A756="","",N(D756)-N(E756))</f>
      </c>
    </row>
    <row r="757" spans="1:6" x14ac:dyDescent="0.25">
      <c r="A757" s="9"/>
      <c r="B757" s="9"/>
      <c r="C757" s="9"/>
      <c r="D757" s="11"/>
      <c r="E757" s="11"/>
      <c r="F757" s="12">
        <f>IF(A757="","",N(D757)-N(E757))</f>
      </c>
    </row>
    <row r="758" spans="1:6" x14ac:dyDescent="0.25">
      <c r="A758" s="9"/>
      <c r="B758" s="9"/>
      <c r="C758" s="9"/>
      <c r="D758" s="11"/>
      <c r="E758" s="11"/>
      <c r="F758" s="12">
        <f>IF(A758="","",N(D758)-N(E758))</f>
      </c>
    </row>
    <row r="759" spans="1:6" x14ac:dyDescent="0.25">
      <c r="A759" s="9"/>
      <c r="B759" s="9"/>
      <c r="C759" s="9"/>
      <c r="D759" s="11"/>
      <c r="E759" s="11"/>
      <c r="F759" s="12">
        <f>IF(A759="","",N(D759)-N(E759))</f>
      </c>
    </row>
    <row r="760" spans="1:6" x14ac:dyDescent="0.25">
      <c r="A760" s="9"/>
      <c r="B760" s="9"/>
      <c r="C760" s="9"/>
      <c r="D760" s="11"/>
      <c r="E760" s="11"/>
      <c r="F760" s="12">
        <f>IF(A760="","",N(D760)-N(E760))</f>
      </c>
    </row>
    <row r="761" spans="1:6" x14ac:dyDescent="0.25">
      <c r="A761" s="9"/>
      <c r="B761" s="9"/>
      <c r="C761" s="9"/>
      <c r="D761" s="11"/>
      <c r="E761" s="11"/>
      <c r="F761" s="12">
        <f>IF(A761="","",N(D761)-N(E761))</f>
      </c>
    </row>
    <row r="762" spans="1:6" x14ac:dyDescent="0.25">
      <c r="A762" s="9"/>
      <c r="B762" s="9"/>
      <c r="C762" s="9"/>
      <c r="D762" s="11"/>
      <c r="E762" s="11"/>
      <c r="F762" s="12">
        <f>IF(A762="","",N(D762)-N(E762))</f>
      </c>
    </row>
    <row r="763" spans="1:6" x14ac:dyDescent="0.25">
      <c r="A763" s="9"/>
      <c r="B763" s="9"/>
      <c r="C763" s="9"/>
      <c r="D763" s="11"/>
      <c r="E763" s="11"/>
      <c r="F763" s="12">
        <f>IF(A763="","",N(D763)-N(E763))</f>
      </c>
    </row>
    <row r="764" spans="1:6" x14ac:dyDescent="0.25">
      <c r="A764" s="9"/>
      <c r="B764" s="9"/>
      <c r="C764" s="9"/>
      <c r="D764" s="11"/>
      <c r="E764" s="11"/>
      <c r="F764" s="12">
        <f>IF(A764="","",N(D764)-N(E764))</f>
      </c>
    </row>
    <row r="765" spans="1:6" x14ac:dyDescent="0.25">
      <c r="A765" s="9"/>
      <c r="B765" s="9"/>
      <c r="C765" s="9"/>
      <c r="D765" s="11"/>
      <c r="E765" s="11"/>
      <c r="F765" s="12">
        <f>IF(A765="","",N(D765)-N(E765))</f>
      </c>
    </row>
    <row r="766" spans="1:6" x14ac:dyDescent="0.25">
      <c r="A766" s="9"/>
      <c r="B766" s="9"/>
      <c r="C766" s="9"/>
      <c r="D766" s="11"/>
      <c r="E766" s="11"/>
      <c r="F766" s="12">
        <f>IF(A766="","",N(D766)-N(E766))</f>
      </c>
    </row>
    <row r="767" spans="1:6" x14ac:dyDescent="0.25">
      <c r="A767" s="9"/>
      <c r="B767" s="9"/>
      <c r="C767" s="9"/>
      <c r="D767" s="11"/>
      <c r="E767" s="11"/>
      <c r="F767" s="12">
        <f>IF(A767="","",N(D767)-N(E767))</f>
      </c>
    </row>
    <row r="768" spans="1:6" x14ac:dyDescent="0.25">
      <c r="A768" s="9"/>
      <c r="B768" s="9"/>
      <c r="C768" s="9"/>
      <c r="D768" s="11"/>
      <c r="E768" s="11"/>
      <c r="F768" s="12">
        <f>IF(A768="","",N(D768)-N(E768))</f>
      </c>
    </row>
    <row r="769" spans="1:6" x14ac:dyDescent="0.25">
      <c r="A769" s="9"/>
      <c r="B769" s="9"/>
      <c r="C769" s="9"/>
      <c r="D769" s="11"/>
      <c r="E769" s="11"/>
      <c r="F769" s="12">
        <f>IF(A769="","",N(D769)-N(E769))</f>
      </c>
    </row>
    <row r="770" spans="1:6" x14ac:dyDescent="0.25">
      <c r="A770" s="9"/>
      <c r="B770" s="9"/>
      <c r="C770" s="9"/>
      <c r="D770" s="11"/>
      <c r="E770" s="11"/>
      <c r="F770" s="12">
        <f>IF(A770="","",N(D770)-N(E770))</f>
      </c>
    </row>
    <row r="771" spans="1:6" x14ac:dyDescent="0.25">
      <c r="A771" s="9"/>
      <c r="B771" s="9"/>
      <c r="C771" s="9"/>
      <c r="D771" s="11"/>
      <c r="E771" s="11"/>
      <c r="F771" s="12">
        <f>IF(A771="","",N(D771)-N(E771))</f>
      </c>
    </row>
    <row r="772" spans="1:6" x14ac:dyDescent="0.25">
      <c r="A772" s="9"/>
      <c r="B772" s="9"/>
      <c r="C772" s="9"/>
      <c r="D772" s="11"/>
      <c r="E772" s="11"/>
      <c r="F772" s="12">
        <f>IF(A772="","",N(D772)-N(E772))</f>
      </c>
    </row>
    <row r="773" spans="1:6" x14ac:dyDescent="0.25">
      <c r="A773" s="9"/>
      <c r="B773" s="9"/>
      <c r="C773" s="9"/>
      <c r="D773" s="11"/>
      <c r="E773" s="11"/>
      <c r="F773" s="12">
        <f>IF(A773="","",N(D773)-N(E773))</f>
      </c>
    </row>
    <row r="774" spans="1:6" x14ac:dyDescent="0.25">
      <c r="A774" s="9"/>
      <c r="B774" s="9"/>
      <c r="C774" s="9"/>
      <c r="D774" s="11"/>
      <c r="E774" s="11"/>
      <c r="F774" s="12">
        <f>IF(A774="","",N(D774)-N(E774))</f>
      </c>
    </row>
    <row r="775" spans="1:6" x14ac:dyDescent="0.25">
      <c r="A775" s="9"/>
      <c r="B775" s="9"/>
      <c r="C775" s="9"/>
      <c r="D775" s="11"/>
      <c r="E775" s="11"/>
      <c r="F775" s="12">
        <f>IF(A775="","",N(D775)-N(E775))</f>
      </c>
    </row>
    <row r="776" spans="1:6" x14ac:dyDescent="0.25">
      <c r="A776" s="9"/>
      <c r="B776" s="9"/>
      <c r="C776" s="9"/>
      <c r="D776" s="11"/>
      <c r="E776" s="11"/>
      <c r="F776" s="12">
        <f>IF(A776="","",N(D776)-N(E776))</f>
      </c>
    </row>
    <row r="777" spans="1:6" x14ac:dyDescent="0.25">
      <c r="A777" s="9"/>
      <c r="B777" s="9"/>
      <c r="C777" s="9"/>
      <c r="D777" s="11"/>
      <c r="E777" s="11"/>
      <c r="F777" s="12">
        <f>IF(A777="","",N(D777)-N(E777))</f>
      </c>
    </row>
    <row r="778" spans="1:6" x14ac:dyDescent="0.25">
      <c r="A778" s="9"/>
      <c r="B778" s="9"/>
      <c r="C778" s="9"/>
      <c r="D778" s="11"/>
      <c r="E778" s="11"/>
      <c r="F778" s="12">
        <f>IF(A778="","",N(D778)-N(E778))</f>
      </c>
    </row>
    <row r="779" spans="1:6" x14ac:dyDescent="0.25">
      <c r="A779" s="9"/>
      <c r="B779" s="9"/>
      <c r="C779" s="9"/>
      <c r="D779" s="11"/>
      <c r="E779" s="11"/>
      <c r="F779" s="12">
        <f>IF(A779="","",N(D779)-N(E779))</f>
      </c>
    </row>
    <row r="780" spans="1:6" x14ac:dyDescent="0.25">
      <c r="A780" s="9"/>
      <c r="B780" s="9"/>
      <c r="C780" s="9"/>
      <c r="D780" s="11"/>
      <c r="E780" s="11"/>
      <c r="F780" s="12">
        <f>IF(A780="","",N(D780)-N(E780))</f>
      </c>
    </row>
    <row r="781" spans="1:6" x14ac:dyDescent="0.25">
      <c r="A781" s="9"/>
      <c r="B781" s="9"/>
      <c r="C781" s="9"/>
      <c r="D781" s="11"/>
      <c r="E781" s="11"/>
      <c r="F781" s="12">
        <f>IF(A781="","",N(D781)-N(E781))</f>
      </c>
    </row>
    <row r="782" spans="1:6" x14ac:dyDescent="0.25">
      <c r="A782" s="9"/>
      <c r="B782" s="9"/>
      <c r="C782" s="9"/>
      <c r="D782" s="11"/>
      <c r="E782" s="11"/>
      <c r="F782" s="12">
        <f>IF(A782="","",N(D782)-N(E782))</f>
      </c>
    </row>
    <row r="783" spans="1:6" x14ac:dyDescent="0.25">
      <c r="A783" s="9"/>
      <c r="B783" s="9"/>
      <c r="C783" s="9"/>
      <c r="D783" s="11"/>
      <c r="E783" s="11"/>
      <c r="F783" s="12">
        <f>IF(A783="","",N(D783)-N(E783))</f>
      </c>
    </row>
    <row r="784" spans="1:6" x14ac:dyDescent="0.25">
      <c r="A784" s="9"/>
      <c r="B784" s="9"/>
      <c r="C784" s="9"/>
      <c r="D784" s="11"/>
      <c r="E784" s="11"/>
      <c r="F784" s="12">
        <f>IF(A784="","",N(D784)-N(E784))</f>
      </c>
    </row>
    <row r="785" spans="1:6" x14ac:dyDescent="0.25">
      <c r="A785" s="9"/>
      <c r="B785" s="9"/>
      <c r="C785" s="9"/>
      <c r="D785" s="11"/>
      <c r="E785" s="11"/>
      <c r="F785" s="12">
        <f>IF(A785="","",N(D785)-N(E785))</f>
      </c>
    </row>
    <row r="786" spans="1:6" x14ac:dyDescent="0.25">
      <c r="A786" s="9"/>
      <c r="B786" s="9"/>
      <c r="C786" s="9"/>
      <c r="D786" s="11"/>
      <c r="E786" s="11"/>
      <c r="F786" s="12">
        <f>IF(A786="","",N(D786)-N(E786))</f>
      </c>
    </row>
    <row r="787" spans="1:6" x14ac:dyDescent="0.25">
      <c r="A787" s="9"/>
      <c r="B787" s="9"/>
      <c r="C787" s="9"/>
      <c r="D787" s="11"/>
      <c r="E787" s="11"/>
      <c r="F787" s="12">
        <f>IF(A787="","",N(D787)-N(E787))</f>
      </c>
    </row>
    <row r="788" spans="1:6" x14ac:dyDescent="0.25">
      <c r="A788" s="9"/>
      <c r="B788" s="9"/>
      <c r="C788" s="9"/>
      <c r="D788" s="11"/>
      <c r="E788" s="11"/>
      <c r="F788" s="12">
        <f>IF(A788="","",N(D788)-N(E788))</f>
      </c>
    </row>
    <row r="789" spans="1:6" x14ac:dyDescent="0.25">
      <c r="A789" s="9"/>
      <c r="B789" s="9"/>
      <c r="C789" s="9"/>
      <c r="D789" s="11"/>
      <c r="E789" s="11"/>
      <c r="F789" s="12">
        <f>IF(A789="","",N(D789)-N(E789))</f>
      </c>
    </row>
    <row r="790" spans="1:6" x14ac:dyDescent="0.25">
      <c r="A790" s="9"/>
      <c r="B790" s="9"/>
      <c r="C790" s="9"/>
      <c r="D790" s="11"/>
      <c r="E790" s="11"/>
      <c r="F790" s="12">
        <f>IF(A790="","",N(D790)-N(E790))</f>
      </c>
    </row>
    <row r="791" spans="1:6" x14ac:dyDescent="0.25">
      <c r="A791" s="9"/>
      <c r="B791" s="9"/>
      <c r="C791" s="9"/>
      <c r="D791" s="11"/>
      <c r="E791" s="11"/>
      <c r="F791" s="12">
        <f>IF(A791="","",N(D791)-N(E791))</f>
      </c>
    </row>
    <row r="792" spans="1:6" x14ac:dyDescent="0.25">
      <c r="A792" s="9"/>
      <c r="B792" s="9"/>
      <c r="C792" s="9"/>
      <c r="D792" s="11"/>
      <c r="E792" s="11"/>
      <c r="F792" s="12">
        <f>IF(A792="","",N(D792)-N(E792))</f>
      </c>
    </row>
    <row r="793" spans="1:6" x14ac:dyDescent="0.25">
      <c r="A793" s="9"/>
      <c r="B793" s="9"/>
      <c r="C793" s="9"/>
      <c r="D793" s="11"/>
      <c r="E793" s="11"/>
      <c r="F793" s="12">
        <f>IF(A793="","",N(D793)-N(E793))</f>
      </c>
    </row>
    <row r="794" spans="1:6" x14ac:dyDescent="0.25">
      <c r="A794" s="9"/>
      <c r="B794" s="9"/>
      <c r="C794" s="9"/>
      <c r="D794" s="11"/>
      <c r="E794" s="11"/>
      <c r="F794" s="12">
        <f>IF(A794="","",N(D794)-N(E794))</f>
      </c>
    </row>
    <row r="795" spans="1:6" x14ac:dyDescent="0.25">
      <c r="A795" s="9"/>
      <c r="B795" s="9"/>
      <c r="C795" s="9"/>
      <c r="D795" s="11"/>
      <c r="E795" s="11"/>
      <c r="F795" s="12">
        <f>IF(A795="","",N(D795)-N(E795))</f>
      </c>
    </row>
    <row r="796" spans="1:6" x14ac:dyDescent="0.25">
      <c r="A796" s="9"/>
      <c r="B796" s="9"/>
      <c r="C796" s="9"/>
      <c r="D796" s="11"/>
      <c r="E796" s="11"/>
      <c r="F796" s="12">
        <f>IF(A796="","",N(D796)-N(E796))</f>
      </c>
    </row>
    <row r="797" spans="1:6" x14ac:dyDescent="0.25">
      <c r="A797" s="9"/>
      <c r="B797" s="9"/>
      <c r="C797" s="9"/>
      <c r="D797" s="11"/>
      <c r="E797" s="11"/>
      <c r="F797" s="12">
        <f>IF(A797="","",N(D797)-N(E797))</f>
      </c>
    </row>
    <row r="798" spans="1:6" x14ac:dyDescent="0.25">
      <c r="A798" s="9"/>
      <c r="B798" s="9"/>
      <c r="C798" s="9"/>
      <c r="D798" s="11"/>
      <c r="E798" s="11"/>
      <c r="F798" s="12">
        <f>IF(A798="","",N(D798)-N(E798))</f>
      </c>
    </row>
    <row r="799" spans="1:6" x14ac:dyDescent="0.25">
      <c r="A799" s="9"/>
      <c r="B799" s="9"/>
      <c r="C799" s="9"/>
      <c r="D799" s="11"/>
      <c r="E799" s="11"/>
      <c r="F799" s="12">
        <f>IF(A799="","",N(D799)-N(E799))</f>
      </c>
    </row>
    <row r="800" spans="1:6" x14ac:dyDescent="0.25">
      <c r="A800" s="9"/>
      <c r="B800" s="9"/>
      <c r="C800" s="9"/>
      <c r="D800" s="11"/>
      <c r="E800" s="11"/>
      <c r="F800" s="12">
        <f>IF(A800="","",N(D800)-N(E800))</f>
      </c>
    </row>
    <row r="801" spans="1:6" x14ac:dyDescent="0.25">
      <c r="A801" s="9"/>
      <c r="B801" s="9"/>
      <c r="C801" s="9"/>
      <c r="D801" s="11"/>
      <c r="E801" s="11"/>
      <c r="F801" s="12">
        <f>IF(A801="","",N(D801)-N(E801))</f>
      </c>
    </row>
    <row r="802" spans="1:6" x14ac:dyDescent="0.25">
      <c r="A802" s="9"/>
      <c r="B802" s="9"/>
      <c r="C802" s="9"/>
      <c r="D802" s="11"/>
      <c r="E802" s="11"/>
      <c r="F802" s="12">
        <f>IF(A802="","",N(D802)-N(E802))</f>
      </c>
    </row>
    <row r="803" spans="1:6" x14ac:dyDescent="0.25">
      <c r="A803" s="9"/>
      <c r="B803" s="9"/>
      <c r="C803" s="9"/>
      <c r="D803" s="11"/>
      <c r="E803" s="11"/>
      <c r="F803" s="12">
        <f>IF(A803="","",N(D803)-N(E803))</f>
      </c>
    </row>
    <row r="804" spans="1:6" x14ac:dyDescent="0.25">
      <c r="A804" s="9"/>
      <c r="B804" s="9"/>
      <c r="C804" s="9"/>
      <c r="D804" s="11"/>
      <c r="E804" s="11"/>
      <c r="F804" s="12">
        <f>IF(A804="","",N(D804)-N(E804))</f>
      </c>
    </row>
    <row r="805" spans="1:6" x14ac:dyDescent="0.25">
      <c r="A805" s="9"/>
      <c r="B805" s="9"/>
      <c r="C805" s="9"/>
      <c r="D805" s="11"/>
      <c r="E805" s="11"/>
      <c r="F805" s="12">
        <f>IF(A805="","",N(D805)-N(E805))</f>
      </c>
    </row>
    <row r="806" spans="1:6" x14ac:dyDescent="0.25">
      <c r="A806" s="9"/>
      <c r="B806" s="9"/>
      <c r="C806" s="9"/>
      <c r="D806" s="11"/>
      <c r="E806" s="11"/>
      <c r="F806" s="12">
        <f>IF(A806="","",N(D806)-N(E806))</f>
      </c>
    </row>
    <row r="807" spans="1:6" x14ac:dyDescent="0.25">
      <c r="A807" s="9"/>
      <c r="B807" s="9"/>
      <c r="C807" s="9"/>
      <c r="D807" s="11"/>
      <c r="E807" s="11"/>
      <c r="F807" s="12">
        <f>IF(A807="","",N(D807)-N(E807))</f>
      </c>
    </row>
    <row r="808" spans="1:6" x14ac:dyDescent="0.25">
      <c r="A808" s="9"/>
      <c r="B808" s="9"/>
      <c r="C808" s="9"/>
      <c r="D808" s="11"/>
      <c r="E808" s="11"/>
      <c r="F808" s="12">
        <f>IF(A808="","",N(D808)-N(E808))</f>
      </c>
    </row>
    <row r="809" spans="1:6" x14ac:dyDescent="0.25">
      <c r="A809" s="9"/>
      <c r="B809" s="9"/>
      <c r="C809" s="9"/>
      <c r="D809" s="11"/>
      <c r="E809" s="11"/>
      <c r="F809" s="12">
        <f>IF(A809="","",N(D809)-N(E809))</f>
      </c>
    </row>
    <row r="810" spans="1:6" x14ac:dyDescent="0.25">
      <c r="A810" s="9"/>
      <c r="B810" s="9"/>
      <c r="C810" s="9"/>
      <c r="D810" s="11"/>
      <c r="E810" s="11"/>
      <c r="F810" s="12">
        <f>IF(A810="","",N(D810)-N(E810))</f>
      </c>
    </row>
    <row r="811" spans="1:6" x14ac:dyDescent="0.25">
      <c r="A811" s="9"/>
      <c r="B811" s="9"/>
      <c r="C811" s="9"/>
      <c r="D811" s="11"/>
      <c r="E811" s="11"/>
      <c r="F811" s="12">
        <f>IF(A811="","",N(D811)-N(E811))</f>
      </c>
    </row>
    <row r="812" spans="1:6" x14ac:dyDescent="0.25">
      <c r="A812" s="9"/>
      <c r="B812" s="9"/>
      <c r="C812" s="9"/>
      <c r="D812" s="11"/>
      <c r="E812" s="11"/>
      <c r="F812" s="12">
        <f>IF(A812="","",N(D812)-N(E812))</f>
      </c>
    </row>
    <row r="813" spans="1:6" x14ac:dyDescent="0.25">
      <c r="A813" s="9"/>
      <c r="B813" s="9"/>
      <c r="C813" s="9"/>
      <c r="D813" s="11"/>
      <c r="E813" s="11"/>
      <c r="F813" s="12">
        <f>IF(A813="","",N(D813)-N(E813))</f>
      </c>
    </row>
    <row r="814" spans="1:6" x14ac:dyDescent="0.25">
      <c r="A814" s="9"/>
      <c r="B814" s="9"/>
      <c r="C814" s="9"/>
      <c r="D814" s="11"/>
      <c r="E814" s="11"/>
      <c r="F814" s="12">
        <f>IF(A814="","",N(D814)-N(E814))</f>
      </c>
    </row>
    <row r="815" spans="1:6" x14ac:dyDescent="0.25">
      <c r="A815" s="9"/>
      <c r="B815" s="9"/>
      <c r="C815" s="9"/>
      <c r="D815" s="11"/>
      <c r="E815" s="11"/>
      <c r="F815" s="12">
        <f>IF(A815="","",N(D815)-N(E815))</f>
      </c>
    </row>
    <row r="816" spans="1:6" x14ac:dyDescent="0.25">
      <c r="A816" s="9"/>
      <c r="B816" s="9"/>
      <c r="C816" s="9"/>
      <c r="D816" s="11"/>
      <c r="E816" s="11"/>
      <c r="F816" s="12">
        <f>IF(A816="","",N(D816)-N(E816))</f>
      </c>
    </row>
    <row r="817" spans="1:6" x14ac:dyDescent="0.25">
      <c r="A817" s="9"/>
      <c r="B817" s="9"/>
      <c r="C817" s="9"/>
      <c r="D817" s="11"/>
      <c r="E817" s="11"/>
      <c r="F817" s="12">
        <f>IF(A817="","",N(D817)-N(E817))</f>
      </c>
    </row>
    <row r="818" spans="1:6" x14ac:dyDescent="0.25">
      <c r="A818" s="9"/>
      <c r="B818" s="9"/>
      <c r="C818" s="9"/>
      <c r="D818" s="11"/>
      <c r="E818" s="11"/>
      <c r="F818" s="12">
        <f>IF(A818="","",N(D818)-N(E818))</f>
      </c>
    </row>
    <row r="819" spans="1:6" x14ac:dyDescent="0.25">
      <c r="A819" s="9"/>
      <c r="B819" s="9"/>
      <c r="C819" s="9"/>
      <c r="D819" s="11"/>
      <c r="E819" s="11"/>
      <c r="F819" s="12">
        <f>IF(A819="","",N(D819)-N(E819))</f>
      </c>
    </row>
    <row r="820" spans="1:6" x14ac:dyDescent="0.25">
      <c r="A820" s="9"/>
      <c r="B820" s="9"/>
      <c r="C820" s="9"/>
      <c r="D820" s="11"/>
      <c r="E820" s="11"/>
      <c r="F820" s="12">
        <f>IF(A820="","",N(D820)-N(E820))</f>
      </c>
    </row>
    <row r="821" spans="1:6" x14ac:dyDescent="0.25">
      <c r="A821" s="9"/>
      <c r="B821" s="9"/>
      <c r="C821" s="9"/>
      <c r="D821" s="11"/>
      <c r="E821" s="11"/>
      <c r="F821" s="12">
        <f>IF(A821="","",N(D821)-N(E821))</f>
      </c>
    </row>
    <row r="822" spans="1:6" x14ac:dyDescent="0.25">
      <c r="A822" s="9"/>
      <c r="B822" s="9"/>
      <c r="C822" s="9"/>
      <c r="D822" s="11"/>
      <c r="E822" s="11"/>
      <c r="F822" s="12">
        <f>IF(A822="","",N(D822)-N(E822))</f>
      </c>
    </row>
    <row r="823" spans="1:6" x14ac:dyDescent="0.25">
      <c r="A823" s="9"/>
      <c r="B823" s="9"/>
      <c r="C823" s="9"/>
      <c r="D823" s="11"/>
      <c r="E823" s="11"/>
      <c r="F823" s="12">
        <f>IF(A823="","",N(D823)-N(E823))</f>
      </c>
    </row>
    <row r="824" spans="1:6" x14ac:dyDescent="0.25">
      <c r="A824" s="9"/>
      <c r="B824" s="9"/>
      <c r="C824" s="9"/>
      <c r="D824" s="11"/>
      <c r="E824" s="11"/>
      <c r="F824" s="12">
        <f>IF(A824="","",N(D824)-N(E824))</f>
      </c>
    </row>
    <row r="825" spans="1:6" x14ac:dyDescent="0.25">
      <c r="A825" s="9"/>
      <c r="B825" s="9"/>
      <c r="C825" s="9"/>
      <c r="D825" s="11"/>
      <c r="E825" s="11"/>
      <c r="F825" s="12">
        <f>IF(A825="","",N(D825)-N(E825))</f>
      </c>
    </row>
    <row r="826" spans="1:6" x14ac:dyDescent="0.25">
      <c r="A826" s="9"/>
      <c r="B826" s="9"/>
      <c r="C826" s="9"/>
      <c r="D826" s="11"/>
      <c r="E826" s="11"/>
      <c r="F826" s="12">
        <f>IF(A826="","",N(D826)-N(E826))</f>
      </c>
    </row>
    <row r="827" spans="1:6" x14ac:dyDescent="0.25">
      <c r="A827" s="9"/>
      <c r="B827" s="9"/>
      <c r="C827" s="9"/>
      <c r="D827" s="11"/>
      <c r="E827" s="11"/>
      <c r="F827" s="12">
        <f>IF(A827="","",N(D827)-N(E827))</f>
      </c>
    </row>
    <row r="828" spans="1:6" x14ac:dyDescent="0.25">
      <c r="A828" s="9"/>
      <c r="B828" s="9"/>
      <c r="C828" s="9"/>
      <c r="D828" s="11"/>
      <c r="E828" s="11"/>
      <c r="F828" s="12">
        <f>IF(A828="","",N(D828)-N(E828))</f>
      </c>
    </row>
    <row r="829" spans="1:6" x14ac:dyDescent="0.25">
      <c r="A829" s="9"/>
      <c r="B829" s="9"/>
      <c r="C829" s="9"/>
      <c r="D829" s="11"/>
      <c r="E829" s="11"/>
      <c r="F829" s="12">
        <f>IF(A829="","",N(D829)-N(E829))</f>
      </c>
    </row>
    <row r="830" spans="1:6" x14ac:dyDescent="0.25">
      <c r="A830" s="9"/>
      <c r="B830" s="9"/>
      <c r="C830" s="9"/>
      <c r="D830" s="11"/>
      <c r="E830" s="11"/>
      <c r="F830" s="12">
        <f>IF(A830="","",N(D830)-N(E830))</f>
      </c>
    </row>
    <row r="831" spans="1:6" x14ac:dyDescent="0.25">
      <c r="A831" s="9"/>
      <c r="B831" s="9"/>
      <c r="C831" s="9"/>
      <c r="D831" s="11"/>
      <c r="E831" s="11"/>
      <c r="F831" s="12">
        <f>IF(A831="","",N(D831)-N(E831))</f>
      </c>
    </row>
    <row r="832" spans="1:6" x14ac:dyDescent="0.25">
      <c r="A832" s="9"/>
      <c r="B832" s="9"/>
      <c r="C832" s="9"/>
      <c r="D832" s="11"/>
      <c r="E832" s="11"/>
      <c r="F832" s="12">
        <f>IF(A832="","",N(D832)-N(E832))</f>
      </c>
    </row>
    <row r="833" spans="1:6" x14ac:dyDescent="0.25">
      <c r="A833" s="9"/>
      <c r="B833" s="9"/>
      <c r="C833" s="9"/>
      <c r="D833" s="11"/>
      <c r="E833" s="11"/>
      <c r="F833" s="12">
        <f>IF(A833="","",N(D833)-N(E833))</f>
      </c>
    </row>
    <row r="834" spans="1:6" x14ac:dyDescent="0.25">
      <c r="A834" s="9"/>
      <c r="B834" s="9"/>
      <c r="C834" s="9"/>
      <c r="D834" s="11"/>
      <c r="E834" s="11"/>
      <c r="F834" s="12">
        <f>IF(A834="","",N(D834)-N(E834))</f>
      </c>
    </row>
    <row r="835" spans="1:6" x14ac:dyDescent="0.25">
      <c r="A835" s="9"/>
      <c r="B835" s="9"/>
      <c r="C835" s="9"/>
      <c r="D835" s="11"/>
      <c r="E835" s="11"/>
      <c r="F835" s="12">
        <f>IF(A835="","",N(D835)-N(E835))</f>
      </c>
    </row>
    <row r="836" spans="1:6" x14ac:dyDescent="0.25">
      <c r="A836" s="9"/>
      <c r="B836" s="9"/>
      <c r="C836" s="9"/>
      <c r="D836" s="11"/>
      <c r="E836" s="11"/>
      <c r="F836" s="12">
        <f>IF(A836="","",N(D836)-N(E836))</f>
      </c>
    </row>
    <row r="837" spans="1:6" x14ac:dyDescent="0.25">
      <c r="A837" s="9"/>
      <c r="B837" s="9"/>
      <c r="C837" s="9"/>
      <c r="D837" s="11"/>
      <c r="E837" s="11"/>
      <c r="F837" s="12">
        <f>IF(A837="","",N(D837)-N(E837))</f>
      </c>
    </row>
    <row r="838" spans="1:6" x14ac:dyDescent="0.25">
      <c r="A838" s="9"/>
      <c r="B838" s="9"/>
      <c r="C838" s="9"/>
      <c r="D838" s="11"/>
      <c r="E838" s="11"/>
      <c r="F838" s="12">
        <f>IF(A838="","",N(D838)-N(E838))</f>
      </c>
    </row>
    <row r="839" spans="1:6" x14ac:dyDescent="0.25">
      <c r="A839" s="9"/>
      <c r="B839" s="9"/>
      <c r="C839" s="9"/>
      <c r="D839" s="11"/>
      <c r="E839" s="11"/>
      <c r="F839" s="12">
        <f>IF(A839="","",N(D839)-N(E839))</f>
      </c>
    </row>
    <row r="840" spans="1:6" x14ac:dyDescent="0.25">
      <c r="A840" s="9"/>
      <c r="B840" s="9"/>
      <c r="C840" s="9"/>
      <c r="D840" s="11"/>
      <c r="E840" s="11"/>
      <c r="F840" s="12">
        <f>IF(A840="","",N(D840)-N(E840))</f>
      </c>
    </row>
    <row r="841" spans="1:6" x14ac:dyDescent="0.25">
      <c r="A841" s="9"/>
      <c r="B841" s="9"/>
      <c r="C841" s="9"/>
      <c r="D841" s="11"/>
      <c r="E841" s="11"/>
      <c r="F841" s="12">
        <f>IF(A841="","",N(D841)-N(E841))</f>
      </c>
    </row>
    <row r="842" spans="1:6" x14ac:dyDescent="0.25">
      <c r="A842" s="9"/>
      <c r="B842" s="9"/>
      <c r="C842" s="9"/>
      <c r="D842" s="11"/>
      <c r="E842" s="11"/>
      <c r="F842" s="12">
        <f>IF(A842="","",N(D842)-N(E842))</f>
      </c>
    </row>
    <row r="843" spans="1:6" x14ac:dyDescent="0.25">
      <c r="A843" s="9"/>
      <c r="B843" s="9"/>
      <c r="C843" s="9"/>
      <c r="D843" s="11"/>
      <c r="E843" s="11"/>
      <c r="F843" s="12">
        <f>IF(A843="","",N(D843)-N(E843))</f>
      </c>
    </row>
    <row r="844" spans="1:6" x14ac:dyDescent="0.25">
      <c r="A844" s="9"/>
      <c r="B844" s="9"/>
      <c r="C844" s="9"/>
      <c r="D844" s="11"/>
      <c r="E844" s="11"/>
      <c r="F844" s="12">
        <f>IF(A844="","",N(D844)-N(E844))</f>
      </c>
    </row>
    <row r="845" spans="1:6" x14ac:dyDescent="0.25">
      <c r="A845" s="9"/>
      <c r="B845" s="9"/>
      <c r="C845" s="9"/>
      <c r="D845" s="11"/>
      <c r="E845" s="11"/>
      <c r="F845" s="12">
        <f>IF(A845="","",N(D845)-N(E845))</f>
      </c>
    </row>
    <row r="846" spans="1:6" x14ac:dyDescent="0.25">
      <c r="A846" s="9"/>
      <c r="B846" s="9"/>
      <c r="C846" s="9"/>
      <c r="D846" s="11"/>
      <c r="E846" s="11"/>
      <c r="F846" s="12">
        <f>IF(A846="","",N(D846)-N(E846))</f>
      </c>
    </row>
    <row r="847" spans="1:6" x14ac:dyDescent="0.25">
      <c r="A847" s="9"/>
      <c r="B847" s="9"/>
      <c r="C847" s="9"/>
      <c r="D847" s="11"/>
      <c r="E847" s="11"/>
      <c r="F847" s="12">
        <f>IF(A847="","",N(D847)-N(E847))</f>
      </c>
    </row>
    <row r="848" spans="1:6" x14ac:dyDescent="0.25">
      <c r="A848" s="9"/>
      <c r="B848" s="9"/>
      <c r="C848" s="9"/>
      <c r="D848" s="11"/>
      <c r="E848" s="11"/>
      <c r="F848" s="12">
        <f>IF(A848="","",N(D848)-N(E848))</f>
      </c>
    </row>
    <row r="849" spans="1:6" x14ac:dyDescent="0.25">
      <c r="A849" s="9"/>
      <c r="B849" s="9"/>
      <c r="C849" s="9"/>
      <c r="D849" s="11"/>
      <c r="E849" s="11"/>
      <c r="F849" s="12">
        <f>IF(A849="","",N(D849)-N(E849))</f>
      </c>
    </row>
    <row r="850" spans="1:6" x14ac:dyDescent="0.25">
      <c r="A850" s="9"/>
      <c r="B850" s="9"/>
      <c r="C850" s="9"/>
      <c r="D850" s="11"/>
      <c r="E850" s="11"/>
      <c r="F850" s="12">
        <f>IF(A850="","",N(D850)-N(E850))</f>
      </c>
    </row>
    <row r="851" spans="1:6" x14ac:dyDescent="0.25">
      <c r="A851" s="9"/>
      <c r="B851" s="9"/>
      <c r="C851" s="9"/>
      <c r="D851" s="11"/>
      <c r="E851" s="11"/>
      <c r="F851" s="12">
        <f>IF(A851="","",N(D851)-N(E851))</f>
      </c>
    </row>
    <row r="852" spans="1:6" x14ac:dyDescent="0.25">
      <c r="A852" s="9"/>
      <c r="B852" s="9"/>
      <c r="C852" s="9"/>
      <c r="D852" s="11"/>
      <c r="E852" s="11"/>
      <c r="F852" s="12">
        <f>IF(A852="","",N(D852)-N(E852))</f>
      </c>
    </row>
    <row r="853" spans="1:6" x14ac:dyDescent="0.25">
      <c r="A853" s="9"/>
      <c r="B853" s="9"/>
      <c r="C853" s="9"/>
      <c r="D853" s="11"/>
      <c r="E853" s="11"/>
      <c r="F853" s="12">
        <f>IF(A853="","",N(D853)-N(E853))</f>
      </c>
    </row>
    <row r="854" spans="1:6" x14ac:dyDescent="0.25">
      <c r="A854" s="9"/>
      <c r="B854" s="9"/>
      <c r="C854" s="9"/>
      <c r="D854" s="11"/>
      <c r="E854" s="11"/>
      <c r="F854" s="12">
        <f>IF(A854="","",N(D854)-N(E854))</f>
      </c>
    </row>
    <row r="855" spans="1:6" x14ac:dyDescent="0.25">
      <c r="A855" s="9"/>
      <c r="B855" s="9"/>
      <c r="C855" s="9"/>
      <c r="D855" s="11"/>
      <c r="E855" s="11"/>
      <c r="F855" s="12">
        <f>IF(A855="","",N(D855)-N(E855))</f>
      </c>
    </row>
    <row r="856" spans="1:6" x14ac:dyDescent="0.25">
      <c r="A856" s="9"/>
      <c r="B856" s="9"/>
      <c r="C856" s="9"/>
      <c r="D856" s="11"/>
      <c r="E856" s="11"/>
      <c r="F856" s="12">
        <f>IF(A856="","",N(D856)-N(E856))</f>
      </c>
    </row>
    <row r="857" spans="1:6" x14ac:dyDescent="0.25">
      <c r="A857" s="9"/>
      <c r="B857" s="9"/>
      <c r="C857" s="9"/>
      <c r="D857" s="11"/>
      <c r="E857" s="11"/>
      <c r="F857" s="12">
        <f>IF(A857="","",N(D857)-N(E857))</f>
      </c>
    </row>
    <row r="858" spans="1:6" x14ac:dyDescent="0.25">
      <c r="A858" s="9"/>
      <c r="B858" s="9"/>
      <c r="C858" s="9"/>
      <c r="D858" s="11"/>
      <c r="E858" s="11"/>
      <c r="F858" s="12">
        <f>IF(A858="","",N(D858)-N(E858))</f>
      </c>
    </row>
    <row r="859" spans="1:6" x14ac:dyDescent="0.25">
      <c r="A859" s="9"/>
      <c r="B859" s="9"/>
      <c r="C859" s="9"/>
      <c r="D859" s="11"/>
      <c r="E859" s="11"/>
      <c r="F859" s="12">
        <f>IF(A859="","",N(D859)-N(E859))</f>
      </c>
    </row>
    <row r="860" spans="1:6" x14ac:dyDescent="0.25">
      <c r="A860" s="9"/>
      <c r="B860" s="9"/>
      <c r="C860" s="9"/>
      <c r="D860" s="11"/>
      <c r="E860" s="11"/>
      <c r="F860" s="12">
        <f>IF(A860="","",N(D860)-N(E860))</f>
      </c>
    </row>
    <row r="861" spans="1:6" x14ac:dyDescent="0.25">
      <c r="A861" s="9"/>
      <c r="B861" s="9"/>
      <c r="C861" s="9"/>
      <c r="D861" s="11"/>
      <c r="E861" s="11"/>
      <c r="F861" s="12">
        <f>IF(A861="","",N(D861)-N(E861))</f>
      </c>
    </row>
    <row r="862" spans="1:6" x14ac:dyDescent="0.25">
      <c r="A862" s="9"/>
      <c r="B862" s="9"/>
      <c r="C862" s="9"/>
      <c r="D862" s="11"/>
      <c r="E862" s="11"/>
      <c r="F862" s="12">
        <f>IF(A862="","",N(D862)-N(E862))</f>
      </c>
    </row>
    <row r="863" spans="1:6" x14ac:dyDescent="0.25">
      <c r="A863" s="9"/>
      <c r="B863" s="9"/>
      <c r="C863" s="9"/>
      <c r="D863" s="11"/>
      <c r="E863" s="11"/>
      <c r="F863" s="12">
        <f>IF(A863="","",N(D863)-N(E863))</f>
      </c>
    </row>
    <row r="864" spans="1:6" x14ac:dyDescent="0.25">
      <c r="A864" s="9"/>
      <c r="B864" s="9"/>
      <c r="C864" s="9"/>
      <c r="D864" s="11"/>
      <c r="E864" s="11"/>
      <c r="F864" s="12">
        <f>IF(A864="","",N(D864)-N(E864))</f>
      </c>
    </row>
    <row r="865" spans="1:6" x14ac:dyDescent="0.25">
      <c r="A865" s="9"/>
      <c r="B865" s="9"/>
      <c r="C865" s="9"/>
      <c r="D865" s="11"/>
      <c r="E865" s="11"/>
      <c r="F865" s="12">
        <f>IF(A865="","",N(D865)-N(E865))</f>
      </c>
    </row>
    <row r="866" spans="1:6" x14ac:dyDescent="0.25">
      <c r="A866" s="9"/>
      <c r="B866" s="9"/>
      <c r="C866" s="9"/>
      <c r="D866" s="11"/>
      <c r="E866" s="11"/>
      <c r="F866" s="12">
        <f>IF(A866="","",N(D866)-N(E866))</f>
      </c>
    </row>
    <row r="867" spans="1:6" x14ac:dyDescent="0.25">
      <c r="A867" s="9"/>
      <c r="B867" s="9"/>
      <c r="C867" s="9"/>
      <c r="D867" s="11"/>
      <c r="E867" s="11"/>
      <c r="F867" s="12">
        <f>IF(A867="","",N(D867)-N(E867))</f>
      </c>
    </row>
    <row r="868" spans="1:6" x14ac:dyDescent="0.25">
      <c r="A868" s="9"/>
      <c r="B868" s="9"/>
      <c r="C868" s="9"/>
      <c r="D868" s="11"/>
      <c r="E868" s="11"/>
      <c r="F868" s="12">
        <f>IF(A868="","",N(D868)-N(E868))</f>
      </c>
    </row>
    <row r="869" spans="1:6" x14ac:dyDescent="0.25">
      <c r="A869" s="9"/>
      <c r="B869" s="9"/>
      <c r="C869" s="9"/>
      <c r="D869" s="11"/>
      <c r="E869" s="11"/>
      <c r="F869" s="12">
        <f>IF(A869="","",N(D869)-N(E869))</f>
      </c>
    </row>
    <row r="870" spans="1:6" x14ac:dyDescent="0.25">
      <c r="A870" s="9"/>
      <c r="B870" s="9"/>
      <c r="C870" s="9"/>
      <c r="D870" s="11"/>
      <c r="E870" s="11"/>
      <c r="F870" s="12">
        <f>IF(A870="","",N(D870)-N(E870))</f>
      </c>
    </row>
    <row r="871" spans="1:6" x14ac:dyDescent="0.25">
      <c r="A871" s="9"/>
      <c r="B871" s="9"/>
      <c r="C871" s="9"/>
      <c r="D871" s="11"/>
      <c r="E871" s="11"/>
      <c r="F871" s="12">
        <f>IF(A871="","",N(D871)-N(E871))</f>
      </c>
    </row>
    <row r="872" spans="1:6" x14ac:dyDescent="0.25">
      <c r="A872" s="9"/>
      <c r="B872" s="9"/>
      <c r="C872" s="9"/>
      <c r="D872" s="11"/>
      <c r="E872" s="11"/>
      <c r="F872" s="12">
        <f>IF(A872="","",N(D872)-N(E872))</f>
      </c>
    </row>
    <row r="873" spans="1:6" x14ac:dyDescent="0.25">
      <c r="A873" s="9"/>
      <c r="B873" s="9"/>
      <c r="C873" s="9"/>
      <c r="D873" s="11"/>
      <c r="E873" s="11"/>
      <c r="F873" s="12">
        <f>IF(A873="","",N(D873)-N(E873))</f>
      </c>
    </row>
    <row r="874" spans="1:6" x14ac:dyDescent="0.25">
      <c r="A874" s="9"/>
      <c r="B874" s="9"/>
      <c r="C874" s="9"/>
      <c r="D874" s="11"/>
      <c r="E874" s="11"/>
      <c r="F874" s="12">
        <f>IF(A874="","",N(D874)-N(E874))</f>
      </c>
    </row>
    <row r="875" spans="1:6" x14ac:dyDescent="0.25">
      <c r="A875" s="9"/>
      <c r="B875" s="9"/>
      <c r="C875" s="9"/>
      <c r="D875" s="11"/>
      <c r="E875" s="11"/>
      <c r="F875" s="12">
        <f>IF(A875="","",N(D875)-N(E875))</f>
      </c>
    </row>
    <row r="876" spans="1:6" x14ac:dyDescent="0.25">
      <c r="A876" s="9"/>
      <c r="B876" s="9"/>
      <c r="C876" s="9"/>
      <c r="D876" s="11"/>
      <c r="E876" s="11"/>
      <c r="F876" s="12">
        <f>IF(A876="","",N(D876)-N(E876))</f>
      </c>
    </row>
    <row r="877" spans="1:6" x14ac:dyDescent="0.25">
      <c r="A877" s="9"/>
      <c r="B877" s="9"/>
      <c r="C877" s="9"/>
      <c r="D877" s="11"/>
      <c r="E877" s="11"/>
      <c r="F877" s="12">
        <f>IF(A877="","",N(D877)-N(E877))</f>
      </c>
    </row>
    <row r="878" spans="1:6" x14ac:dyDescent="0.25">
      <c r="A878" s="9"/>
      <c r="B878" s="9"/>
      <c r="C878" s="9"/>
      <c r="D878" s="11"/>
      <c r="E878" s="11"/>
      <c r="F878" s="12">
        <f>IF(A878="","",N(D878)-N(E878))</f>
      </c>
    </row>
    <row r="879" spans="1:6" x14ac:dyDescent="0.25">
      <c r="A879" s="9"/>
      <c r="B879" s="9"/>
      <c r="C879" s="9"/>
      <c r="D879" s="11"/>
      <c r="E879" s="11"/>
      <c r="F879" s="12">
        <f>IF(A879="","",N(D879)-N(E879))</f>
      </c>
    </row>
    <row r="880" spans="1:6" x14ac:dyDescent="0.25">
      <c r="A880" s="9"/>
      <c r="B880" s="9"/>
      <c r="C880" s="9"/>
      <c r="D880" s="11"/>
      <c r="E880" s="11"/>
      <c r="F880" s="12">
        <f>IF(A880="","",N(D880)-N(E880))</f>
      </c>
    </row>
    <row r="881" spans="1:6" x14ac:dyDescent="0.25">
      <c r="A881" s="9"/>
      <c r="B881" s="9"/>
      <c r="C881" s="9"/>
      <c r="D881" s="11"/>
      <c r="E881" s="11"/>
      <c r="F881" s="12">
        <f>IF(A881="","",N(D881)-N(E881))</f>
      </c>
    </row>
    <row r="882" spans="1:6" x14ac:dyDescent="0.25">
      <c r="A882" s="9"/>
      <c r="B882" s="9"/>
      <c r="C882" s="9"/>
      <c r="D882" s="11"/>
      <c r="E882" s="11"/>
      <c r="F882" s="12">
        <f>IF(A882="","",N(D882)-N(E882))</f>
      </c>
    </row>
    <row r="883" spans="1:6" x14ac:dyDescent="0.25">
      <c r="A883" s="9"/>
      <c r="B883" s="9"/>
      <c r="C883" s="9"/>
      <c r="D883" s="11"/>
      <c r="E883" s="11"/>
      <c r="F883" s="12">
        <f>IF(A883="","",N(D883)-N(E883))</f>
      </c>
    </row>
    <row r="884" spans="1:6" x14ac:dyDescent="0.25">
      <c r="A884" s="9"/>
      <c r="B884" s="9"/>
      <c r="C884" s="9"/>
      <c r="D884" s="11"/>
      <c r="E884" s="11"/>
      <c r="F884" s="12">
        <f>IF(A884="","",N(D884)-N(E884))</f>
      </c>
    </row>
    <row r="885" spans="1:6" x14ac:dyDescent="0.25">
      <c r="A885" s="9"/>
      <c r="B885" s="9"/>
      <c r="C885" s="9"/>
      <c r="D885" s="11"/>
      <c r="E885" s="11"/>
      <c r="F885" s="12">
        <f>IF(A885="","",N(D885)-N(E885))</f>
      </c>
    </row>
    <row r="886" spans="1:6" x14ac:dyDescent="0.25">
      <c r="A886" s="9"/>
      <c r="B886" s="9"/>
      <c r="C886" s="9"/>
      <c r="D886" s="11"/>
      <c r="E886" s="11"/>
      <c r="F886" s="12">
        <f>IF(A886="","",N(D886)-N(E886))</f>
      </c>
    </row>
    <row r="887" spans="1:6" x14ac:dyDescent="0.25">
      <c r="A887" s="9"/>
      <c r="B887" s="9"/>
      <c r="C887" s="9"/>
      <c r="D887" s="11"/>
      <c r="E887" s="11"/>
      <c r="F887" s="12">
        <f>IF(A887="","",N(D887)-N(E887))</f>
      </c>
    </row>
    <row r="888" spans="1:6" x14ac:dyDescent="0.25">
      <c r="A888" s="9"/>
      <c r="B888" s="9"/>
      <c r="C888" s="9"/>
      <c r="D888" s="11"/>
      <c r="E888" s="11"/>
      <c r="F888" s="12">
        <f>IF(A888="","",N(D888)-N(E888))</f>
      </c>
    </row>
    <row r="889" spans="1:6" x14ac:dyDescent="0.25">
      <c r="A889" s="9"/>
      <c r="B889" s="9"/>
      <c r="C889" s="9"/>
      <c r="D889" s="11"/>
      <c r="E889" s="11"/>
      <c r="F889" s="12">
        <f>IF(A889="","",N(D889)-N(E889))</f>
      </c>
    </row>
    <row r="890" spans="1:6" x14ac:dyDescent="0.25">
      <c r="A890" s="9"/>
      <c r="B890" s="9"/>
      <c r="C890" s="9"/>
      <c r="D890" s="11"/>
      <c r="E890" s="11"/>
      <c r="F890" s="12">
        <f>IF(A890="","",N(D890)-N(E890))</f>
      </c>
    </row>
    <row r="891" spans="1:6" x14ac:dyDescent="0.25">
      <c r="A891" s="9"/>
      <c r="B891" s="9"/>
      <c r="C891" s="9"/>
      <c r="D891" s="11"/>
      <c r="E891" s="11"/>
      <c r="F891" s="12">
        <f>IF(A891="","",N(D891)-N(E891))</f>
      </c>
    </row>
    <row r="892" spans="1:6" x14ac:dyDescent="0.25">
      <c r="A892" s="9"/>
      <c r="B892" s="9"/>
      <c r="C892" s="9"/>
      <c r="D892" s="11"/>
      <c r="E892" s="11"/>
      <c r="F892" s="12">
        <f>IF(A892="","",N(D892)-N(E892))</f>
      </c>
    </row>
    <row r="893" spans="1:6" x14ac:dyDescent="0.25">
      <c r="A893" s="9"/>
      <c r="B893" s="9"/>
      <c r="C893" s="9"/>
      <c r="D893" s="11"/>
      <c r="E893" s="11"/>
      <c r="F893" s="12">
        <f>IF(A893="","",N(D893)-N(E893))</f>
      </c>
    </row>
    <row r="894" spans="1:6" x14ac:dyDescent="0.25">
      <c r="A894" s="9"/>
      <c r="B894" s="9"/>
      <c r="C894" s="9"/>
      <c r="D894" s="11"/>
      <c r="E894" s="11"/>
      <c r="F894" s="12">
        <f>IF(A894="","",N(D894)-N(E894))</f>
      </c>
    </row>
    <row r="895" spans="1:6" x14ac:dyDescent="0.25">
      <c r="A895" s="9"/>
      <c r="B895" s="9"/>
      <c r="C895" s="9"/>
      <c r="D895" s="11"/>
      <c r="E895" s="11"/>
      <c r="F895" s="12">
        <f>IF(A895="","",N(D895)-N(E895))</f>
      </c>
    </row>
    <row r="896" spans="1:6" x14ac:dyDescent="0.25">
      <c r="A896" s="9"/>
      <c r="B896" s="9"/>
      <c r="C896" s="9"/>
      <c r="D896" s="11"/>
      <c r="E896" s="11"/>
      <c r="F896" s="12">
        <f>IF(A896="","",N(D896)-N(E896))</f>
      </c>
    </row>
    <row r="897" spans="1:6" x14ac:dyDescent="0.25">
      <c r="A897" s="9"/>
      <c r="B897" s="9"/>
      <c r="C897" s="9"/>
      <c r="D897" s="11"/>
      <c r="E897" s="11"/>
      <c r="F897" s="12">
        <f>IF(A897="","",N(D897)-N(E897))</f>
      </c>
    </row>
    <row r="898" spans="1:6" x14ac:dyDescent="0.25">
      <c r="A898" s="9"/>
      <c r="B898" s="9"/>
      <c r="C898" s="9"/>
      <c r="D898" s="11"/>
      <c r="E898" s="11"/>
      <c r="F898" s="12">
        <f>IF(A898="","",N(D898)-N(E898))</f>
      </c>
    </row>
    <row r="899" spans="1:6" x14ac:dyDescent="0.25">
      <c r="A899" s="9"/>
      <c r="B899" s="9"/>
      <c r="C899" s="9"/>
      <c r="D899" s="11"/>
      <c r="E899" s="11"/>
      <c r="F899" s="12">
        <f>IF(A899="","",N(D899)-N(E899))</f>
      </c>
    </row>
    <row r="900" spans="1:6" x14ac:dyDescent="0.25">
      <c r="A900" s="9"/>
      <c r="B900" s="9"/>
      <c r="C900" s="9"/>
      <c r="D900" s="11"/>
      <c r="E900" s="11"/>
      <c r="F900" s="12">
        <f>IF(A900="","",N(D900)-N(E900))</f>
      </c>
    </row>
    <row r="901" spans="1:6" x14ac:dyDescent="0.25">
      <c r="A901" s="9"/>
      <c r="B901" s="9"/>
      <c r="C901" s="9"/>
      <c r="D901" s="11"/>
      <c r="E901" s="11"/>
      <c r="F901" s="12">
        <f>IF(A901="","",N(D901)-N(E901))</f>
      </c>
    </row>
    <row r="902" spans="1:6" x14ac:dyDescent="0.25">
      <c r="A902" s="9"/>
      <c r="B902" s="9"/>
      <c r="C902" s="9"/>
      <c r="D902" s="11"/>
      <c r="E902" s="11"/>
      <c r="F902" s="12">
        <f>IF(A902="","",N(D902)-N(E902))</f>
      </c>
    </row>
    <row r="903" spans="1:6" x14ac:dyDescent="0.25">
      <c r="A903" s="9"/>
      <c r="B903" s="9"/>
      <c r="C903" s="9"/>
      <c r="D903" s="11"/>
      <c r="E903" s="11"/>
      <c r="F903" s="12">
        <f>IF(A903="","",N(D903)-N(E903))</f>
      </c>
    </row>
    <row r="904" spans="1:6" x14ac:dyDescent="0.25">
      <c r="A904" s="9"/>
      <c r="B904" s="9"/>
      <c r="C904" s="9"/>
      <c r="D904" s="11"/>
      <c r="E904" s="11"/>
      <c r="F904" s="12">
        <f>IF(A904="","",N(D904)-N(E904))</f>
      </c>
    </row>
    <row r="905" spans="1:6" x14ac:dyDescent="0.25">
      <c r="A905" s="9"/>
      <c r="B905" s="9"/>
      <c r="C905" s="9"/>
      <c r="D905" s="11"/>
      <c r="E905" s="11"/>
      <c r="F905" s="12">
        <f>IF(A905="","",N(D905)-N(E905))</f>
      </c>
    </row>
    <row r="906" spans="1:6" x14ac:dyDescent="0.25">
      <c r="A906" s="9"/>
      <c r="B906" s="9"/>
      <c r="C906" s="9"/>
      <c r="D906" s="11"/>
      <c r="E906" s="11"/>
      <c r="F906" s="12">
        <f>IF(A906="","",N(D906)-N(E906))</f>
      </c>
    </row>
    <row r="907" spans="1:6" x14ac:dyDescent="0.25">
      <c r="A907" s="9"/>
      <c r="B907" s="9"/>
      <c r="C907" s="9"/>
      <c r="D907" s="11"/>
      <c r="E907" s="11"/>
      <c r="F907" s="12">
        <f>IF(A907="","",N(D907)-N(E907))</f>
      </c>
    </row>
    <row r="908" spans="1:6" x14ac:dyDescent="0.25">
      <c r="A908" s="9"/>
      <c r="B908" s="9"/>
      <c r="C908" s="9"/>
      <c r="D908" s="11"/>
      <c r="E908" s="11"/>
      <c r="F908" s="12">
        <f>IF(A908="","",N(D908)-N(E908))</f>
      </c>
    </row>
    <row r="909" spans="1:6" x14ac:dyDescent="0.25">
      <c r="A909" s="9"/>
      <c r="B909" s="9"/>
      <c r="C909" s="9"/>
      <c r="D909" s="11"/>
      <c r="E909" s="11"/>
      <c r="F909" s="12">
        <f>IF(A909="","",N(D909)-N(E909))</f>
      </c>
    </row>
    <row r="910" spans="1:6" x14ac:dyDescent="0.25">
      <c r="A910" s="9"/>
      <c r="B910" s="9"/>
      <c r="C910" s="9"/>
      <c r="D910" s="11"/>
      <c r="E910" s="11"/>
      <c r="F910" s="12">
        <f>IF(A910="","",N(D910)-N(E910))</f>
      </c>
    </row>
    <row r="911" spans="1:6" x14ac:dyDescent="0.25">
      <c r="A911" s="9"/>
      <c r="B911" s="9"/>
      <c r="C911" s="9"/>
      <c r="D911" s="11"/>
      <c r="E911" s="11"/>
      <c r="F911" s="12">
        <f>IF(A911="","",N(D911)-N(E911))</f>
      </c>
    </row>
    <row r="912" spans="1:6" x14ac:dyDescent="0.25">
      <c r="A912" s="9"/>
      <c r="B912" s="9"/>
      <c r="C912" s="9"/>
      <c r="D912" s="11"/>
      <c r="E912" s="11"/>
      <c r="F912" s="12">
        <f>IF(A912="","",N(D912)-N(E912))</f>
      </c>
    </row>
    <row r="913" spans="1:6" x14ac:dyDescent="0.25">
      <c r="A913" s="9"/>
      <c r="B913" s="9"/>
      <c r="C913" s="9"/>
      <c r="D913" s="11"/>
      <c r="E913" s="11"/>
      <c r="F913" s="12">
        <f>IF(A913="","",N(D913)-N(E913))</f>
      </c>
    </row>
    <row r="914" spans="1:6" x14ac:dyDescent="0.25">
      <c r="A914" s="9"/>
      <c r="B914" s="9"/>
      <c r="C914" s="9"/>
      <c r="D914" s="11"/>
      <c r="E914" s="11"/>
      <c r="F914" s="12">
        <f>IF(A914="","",N(D914)-N(E914))</f>
      </c>
    </row>
    <row r="915" spans="1:6" x14ac:dyDescent="0.25">
      <c r="A915" s="9"/>
      <c r="B915" s="9"/>
      <c r="C915" s="9"/>
      <c r="D915" s="11"/>
      <c r="E915" s="11"/>
      <c r="F915" s="12">
        <f>IF(A915="","",N(D915)-N(E915))</f>
      </c>
    </row>
    <row r="916" spans="1:6" x14ac:dyDescent="0.25">
      <c r="A916" s="9"/>
      <c r="B916" s="9"/>
      <c r="C916" s="9"/>
      <c r="D916" s="11"/>
      <c r="E916" s="11"/>
      <c r="F916" s="12">
        <f>IF(A916="","",N(D916)-N(E916))</f>
      </c>
    </row>
    <row r="917" spans="1:6" x14ac:dyDescent="0.25">
      <c r="A917" s="9"/>
      <c r="B917" s="9"/>
      <c r="C917" s="9"/>
      <c r="D917" s="11"/>
      <c r="E917" s="11"/>
      <c r="F917" s="12">
        <f>IF(A917="","",N(D917)-N(E917))</f>
      </c>
    </row>
    <row r="918" spans="1:6" x14ac:dyDescent="0.25">
      <c r="A918" s="9"/>
      <c r="B918" s="9"/>
      <c r="C918" s="9"/>
      <c r="D918" s="11"/>
      <c r="E918" s="11"/>
      <c r="F918" s="12">
        <f>IF(A918="","",N(D918)-N(E918))</f>
      </c>
    </row>
    <row r="919" spans="1:6" x14ac:dyDescent="0.25">
      <c r="A919" s="9"/>
      <c r="B919" s="9"/>
      <c r="C919" s="9"/>
      <c r="D919" s="11"/>
      <c r="E919" s="11"/>
      <c r="F919" s="12">
        <f>IF(A919="","",N(D919)-N(E919))</f>
      </c>
    </row>
    <row r="920" spans="1:6" x14ac:dyDescent="0.25">
      <c r="A920" s="9"/>
      <c r="B920" s="9"/>
      <c r="C920" s="9"/>
      <c r="D920" s="11"/>
      <c r="E920" s="11"/>
      <c r="F920" s="12">
        <f>IF(A920="","",N(D920)-N(E920))</f>
      </c>
    </row>
    <row r="921" spans="1:6" x14ac:dyDescent="0.25">
      <c r="A921" s="9"/>
      <c r="B921" s="9"/>
      <c r="C921" s="9"/>
      <c r="D921" s="11"/>
      <c r="E921" s="11"/>
      <c r="F921" s="12">
        <f>IF(A921="","",N(D921)-N(E921))</f>
      </c>
    </row>
    <row r="922" spans="1:6" x14ac:dyDescent="0.25">
      <c r="A922" s="9"/>
      <c r="B922" s="9"/>
      <c r="C922" s="9"/>
      <c r="D922" s="11"/>
      <c r="E922" s="11"/>
      <c r="F922" s="12">
        <f>IF(A922="","",N(D922)-N(E922))</f>
      </c>
    </row>
    <row r="923" spans="1:6" x14ac:dyDescent="0.25">
      <c r="A923" s="9"/>
      <c r="B923" s="9"/>
      <c r="C923" s="9"/>
      <c r="D923" s="11"/>
      <c r="E923" s="11"/>
      <c r="F923" s="12">
        <f>IF(A923="","",N(D923)-N(E923))</f>
      </c>
    </row>
    <row r="924" spans="1:6" x14ac:dyDescent="0.25">
      <c r="A924" s="9"/>
      <c r="B924" s="9"/>
      <c r="C924" s="9"/>
      <c r="D924" s="11"/>
      <c r="E924" s="11"/>
      <c r="F924" s="12">
        <f>IF(A924="","",N(D924)-N(E924))</f>
      </c>
    </row>
    <row r="925" spans="1:6" x14ac:dyDescent="0.25">
      <c r="A925" s="9"/>
      <c r="B925" s="9"/>
      <c r="C925" s="9"/>
      <c r="D925" s="11"/>
      <c r="E925" s="11"/>
      <c r="F925" s="12">
        <f>IF(A925="","",N(D925)-N(E925))</f>
      </c>
    </row>
    <row r="926" spans="1:6" x14ac:dyDescent="0.25">
      <c r="A926" s="9"/>
      <c r="B926" s="9"/>
      <c r="C926" s="9"/>
      <c r="D926" s="11"/>
      <c r="E926" s="11"/>
      <c r="F926" s="12">
        <f>IF(A926="","",N(D926)-N(E926))</f>
      </c>
    </row>
    <row r="927" spans="1:6" x14ac:dyDescent="0.25">
      <c r="A927" s="9"/>
      <c r="B927" s="9"/>
      <c r="C927" s="9"/>
      <c r="D927" s="11"/>
      <c r="E927" s="11"/>
      <c r="F927" s="12">
        <f>IF(A927="","",N(D927)-N(E927))</f>
      </c>
    </row>
    <row r="928" spans="1:6" x14ac:dyDescent="0.25">
      <c r="A928" s="9"/>
      <c r="B928" s="9"/>
      <c r="C928" s="9"/>
      <c r="D928" s="11"/>
      <c r="E928" s="11"/>
      <c r="F928" s="12">
        <f>IF(A928="","",N(D928)-N(E928))</f>
      </c>
    </row>
    <row r="929" spans="1:6" x14ac:dyDescent="0.25">
      <c r="A929" s="9"/>
      <c r="B929" s="9"/>
      <c r="C929" s="9"/>
      <c r="D929" s="11"/>
      <c r="E929" s="11"/>
      <c r="F929" s="12">
        <f>IF(A929="","",N(D929)-N(E929))</f>
      </c>
    </row>
    <row r="930" spans="1:6" x14ac:dyDescent="0.25">
      <c r="A930" s="9"/>
      <c r="B930" s="9"/>
      <c r="C930" s="9"/>
      <c r="D930" s="11"/>
      <c r="E930" s="11"/>
      <c r="F930" s="12">
        <f>IF(A930="","",N(D930)-N(E930))</f>
      </c>
    </row>
    <row r="931" spans="1:6" x14ac:dyDescent="0.25">
      <c r="A931" s="9"/>
      <c r="B931" s="9"/>
      <c r="C931" s="9"/>
      <c r="D931" s="11"/>
      <c r="E931" s="11"/>
      <c r="F931" s="12">
        <f>IF(A931="","",N(D931)-N(E931))</f>
      </c>
    </row>
    <row r="932" spans="1:6" x14ac:dyDescent="0.25">
      <c r="A932" s="9"/>
      <c r="B932" s="9"/>
      <c r="C932" s="9"/>
      <c r="D932" s="11"/>
      <c r="E932" s="11"/>
      <c r="F932" s="12">
        <f>IF(A932="","",N(D932)-N(E932))</f>
      </c>
    </row>
    <row r="933" spans="1:6" x14ac:dyDescent="0.25">
      <c r="A933" s="9"/>
      <c r="B933" s="9"/>
      <c r="C933" s="9"/>
      <c r="D933" s="11"/>
      <c r="E933" s="11"/>
      <c r="F933" s="12">
        <f>IF(A933="","",N(D933)-N(E933))</f>
      </c>
    </row>
    <row r="934" spans="1:6" x14ac:dyDescent="0.25">
      <c r="A934" s="9"/>
      <c r="B934" s="9"/>
      <c r="C934" s="9"/>
      <c r="D934" s="11"/>
      <c r="E934" s="11"/>
      <c r="F934" s="12">
        <f>IF(A934="","",N(D934)-N(E934))</f>
      </c>
    </row>
    <row r="935" spans="1:6" x14ac:dyDescent="0.25">
      <c r="A935" s="9"/>
      <c r="B935" s="9"/>
      <c r="C935" s="9"/>
      <c r="D935" s="11"/>
      <c r="E935" s="11"/>
      <c r="F935" s="12">
        <f>IF(A935="","",N(D935)-N(E935))</f>
      </c>
    </row>
    <row r="936" spans="1:6" x14ac:dyDescent="0.25">
      <c r="A936" s="9"/>
      <c r="B936" s="9"/>
      <c r="C936" s="9"/>
      <c r="D936" s="11"/>
      <c r="E936" s="11"/>
      <c r="F936" s="12">
        <f>IF(A936="","",N(D936)-N(E936))</f>
      </c>
    </row>
    <row r="937" spans="1:6" x14ac:dyDescent="0.25">
      <c r="A937" s="9"/>
      <c r="B937" s="9"/>
      <c r="C937" s="9"/>
      <c r="D937" s="11"/>
      <c r="E937" s="11"/>
      <c r="F937" s="12">
        <f>IF(A937="","",N(D937)-N(E937))</f>
      </c>
    </row>
    <row r="938" spans="1:6" x14ac:dyDescent="0.25">
      <c r="A938" s="9"/>
      <c r="B938" s="9"/>
      <c r="C938" s="9"/>
      <c r="D938" s="11"/>
      <c r="E938" s="11"/>
      <c r="F938" s="12">
        <f>IF(A938="","",N(D938)-N(E938))</f>
      </c>
    </row>
    <row r="939" spans="1:6" x14ac:dyDescent="0.25">
      <c r="A939" s="9"/>
      <c r="B939" s="9"/>
      <c r="C939" s="9"/>
      <c r="D939" s="11"/>
      <c r="E939" s="11"/>
      <c r="F939" s="12">
        <f>IF(A939="","",N(D939)-N(E939))</f>
      </c>
    </row>
    <row r="940" spans="1:6" x14ac:dyDescent="0.25">
      <c r="A940" s="9"/>
      <c r="B940" s="9"/>
      <c r="C940" s="9"/>
      <c r="D940" s="11"/>
      <c r="E940" s="11"/>
      <c r="F940" s="12">
        <f>IF(A940="","",N(D940)-N(E940))</f>
      </c>
    </row>
    <row r="941" spans="1:6" x14ac:dyDescent="0.25">
      <c r="A941" s="9"/>
      <c r="B941" s="9"/>
      <c r="C941" s="9"/>
      <c r="D941" s="11"/>
      <c r="E941" s="11"/>
      <c r="F941" s="12">
        <f>IF(A941="","",N(D941)-N(E941))</f>
      </c>
    </row>
    <row r="942" spans="1:6" x14ac:dyDescent="0.25">
      <c r="A942" s="9"/>
      <c r="B942" s="9"/>
      <c r="C942" s="9"/>
      <c r="D942" s="11"/>
      <c r="E942" s="11"/>
      <c r="F942" s="12">
        <f>IF(A942="","",N(D942)-N(E942))</f>
      </c>
    </row>
    <row r="943" spans="1:6" x14ac:dyDescent="0.25">
      <c r="A943" s="9"/>
      <c r="B943" s="9"/>
      <c r="C943" s="9"/>
      <c r="D943" s="11"/>
      <c r="E943" s="11"/>
      <c r="F943" s="12">
        <f>IF(A943="","",N(D943)-N(E943))</f>
      </c>
    </row>
    <row r="944" spans="1:6" x14ac:dyDescent="0.25">
      <c r="A944" s="9"/>
      <c r="B944" s="9"/>
      <c r="C944" s="9"/>
      <c r="D944" s="11"/>
      <c r="E944" s="11"/>
      <c r="F944" s="12">
        <f>IF(A944="","",N(D944)-N(E944))</f>
      </c>
    </row>
    <row r="945" spans="1:6" x14ac:dyDescent="0.25">
      <c r="A945" s="9"/>
      <c r="B945" s="9"/>
      <c r="C945" s="9"/>
      <c r="D945" s="11"/>
      <c r="E945" s="11"/>
      <c r="F945" s="12">
        <f>IF(A945="","",N(D945)-N(E945))</f>
      </c>
    </row>
    <row r="946" spans="1:6" x14ac:dyDescent="0.25">
      <c r="A946" s="9"/>
      <c r="B946" s="9"/>
      <c r="C946" s="9"/>
      <c r="D946" s="11"/>
      <c r="E946" s="11"/>
      <c r="F946" s="12">
        <f>IF(A946="","",N(D946)-N(E946))</f>
      </c>
    </row>
    <row r="947" spans="1:6" x14ac:dyDescent="0.25">
      <c r="A947" s="9"/>
      <c r="B947" s="9"/>
      <c r="C947" s="9"/>
      <c r="D947" s="11"/>
      <c r="E947" s="11"/>
      <c r="F947" s="12">
        <f>IF(A947="","",N(D947)-N(E947))</f>
      </c>
    </row>
    <row r="948" spans="1:6" x14ac:dyDescent="0.25">
      <c r="A948" s="9"/>
      <c r="B948" s="9"/>
      <c r="C948" s="9"/>
      <c r="D948" s="11"/>
      <c r="E948" s="11"/>
      <c r="F948" s="12">
        <f>IF(A948="","",N(D948)-N(E948))</f>
      </c>
    </row>
    <row r="949" spans="1:6" x14ac:dyDescent="0.25">
      <c r="A949" s="9"/>
      <c r="B949" s="9"/>
      <c r="C949" s="9"/>
      <c r="D949" s="11"/>
      <c r="E949" s="11"/>
      <c r="F949" s="12">
        <f>IF(A949="","",N(D949)-N(E949))</f>
      </c>
    </row>
    <row r="950" spans="1:6" x14ac:dyDescent="0.25">
      <c r="A950" s="9"/>
      <c r="B950" s="9"/>
      <c r="C950" s="9"/>
      <c r="D950" s="11"/>
      <c r="E950" s="11"/>
      <c r="F950" s="12">
        <f>IF(A950="","",N(D950)-N(E950))</f>
      </c>
    </row>
    <row r="951" spans="1:6" x14ac:dyDescent="0.25">
      <c r="A951" s="9"/>
      <c r="B951" s="9"/>
      <c r="C951" s="9"/>
      <c r="D951" s="11"/>
      <c r="E951" s="11"/>
      <c r="F951" s="12">
        <f>IF(A951="","",N(D951)-N(E951))</f>
      </c>
    </row>
    <row r="952" spans="1:6" x14ac:dyDescent="0.25">
      <c r="A952" s="9"/>
      <c r="B952" s="9"/>
      <c r="C952" s="9"/>
      <c r="D952" s="11"/>
      <c r="E952" s="11"/>
      <c r="F952" s="12">
        <f>IF(A952="","",N(D952)-N(E952))</f>
      </c>
    </row>
    <row r="953" spans="1:6" x14ac:dyDescent="0.25">
      <c r="A953" s="9"/>
      <c r="B953" s="9"/>
      <c r="C953" s="9"/>
      <c r="D953" s="11"/>
      <c r="E953" s="11"/>
      <c r="F953" s="12">
        <f>IF(A953="","",N(D953)-N(E953))</f>
      </c>
    </row>
    <row r="954" spans="1:6" x14ac:dyDescent="0.25">
      <c r="A954" s="9"/>
      <c r="B954" s="9"/>
      <c r="C954" s="9"/>
      <c r="D954" s="11"/>
      <c r="E954" s="11"/>
      <c r="F954" s="12">
        <f>IF(A954="","",N(D954)-N(E954))</f>
      </c>
    </row>
    <row r="955" spans="1:6" x14ac:dyDescent="0.25">
      <c r="A955" s="9"/>
      <c r="B955" s="9"/>
      <c r="C955" s="9"/>
      <c r="D955" s="11"/>
      <c r="E955" s="11"/>
      <c r="F955" s="12">
        <f>IF(A955="","",N(D955)-N(E955))</f>
      </c>
    </row>
    <row r="956" spans="1:6" x14ac:dyDescent="0.25">
      <c r="A956" s="9"/>
      <c r="B956" s="9"/>
      <c r="C956" s="9"/>
      <c r="D956" s="11"/>
      <c r="E956" s="11"/>
      <c r="F956" s="12">
        <f>IF(A956="","",N(D956)-N(E956))</f>
      </c>
    </row>
    <row r="957" spans="1:6" x14ac:dyDescent="0.25">
      <c r="A957" s="9"/>
      <c r="B957" s="9"/>
      <c r="C957" s="9"/>
      <c r="D957" s="11"/>
      <c r="E957" s="11"/>
      <c r="F957" s="12">
        <f>IF(A957="","",N(D957)-N(E957))</f>
      </c>
    </row>
    <row r="958" spans="1:6" x14ac:dyDescent="0.25">
      <c r="A958" s="9"/>
      <c r="B958" s="9"/>
      <c r="C958" s="9"/>
      <c r="D958" s="11"/>
      <c r="E958" s="11"/>
      <c r="F958" s="12">
        <f>IF(A958="","",N(D958)-N(E958))</f>
      </c>
    </row>
    <row r="959" spans="1:6" x14ac:dyDescent="0.25">
      <c r="A959" s="9"/>
      <c r="B959" s="9"/>
      <c r="C959" s="9"/>
      <c r="D959" s="11"/>
      <c r="E959" s="11"/>
      <c r="F959" s="12">
        <f>IF(A959="","",N(D959)-N(E959))</f>
      </c>
    </row>
    <row r="960" spans="1:6" x14ac:dyDescent="0.25">
      <c r="A960" s="9"/>
      <c r="B960" s="9"/>
      <c r="C960" s="9"/>
      <c r="D960" s="11"/>
      <c r="E960" s="11"/>
      <c r="F960" s="12">
        <f>IF(A960="","",N(D960)-N(E960))</f>
      </c>
    </row>
    <row r="961" spans="1:6" x14ac:dyDescent="0.25">
      <c r="A961" s="9"/>
      <c r="B961" s="9"/>
      <c r="C961" s="9"/>
      <c r="D961" s="11"/>
      <c r="E961" s="11"/>
      <c r="F961" s="12">
        <f>IF(A961="","",N(D961)-N(E961))</f>
      </c>
    </row>
    <row r="962" spans="1:6" x14ac:dyDescent="0.25">
      <c r="A962" s="9"/>
      <c r="B962" s="9"/>
      <c r="C962" s="9"/>
      <c r="D962" s="11"/>
      <c r="E962" s="11"/>
      <c r="F962" s="12">
        <f>IF(A962="","",N(D962)-N(E962))</f>
      </c>
    </row>
    <row r="963" spans="1:6" x14ac:dyDescent="0.25">
      <c r="A963" s="9"/>
      <c r="B963" s="9"/>
      <c r="C963" s="9"/>
      <c r="D963" s="11"/>
      <c r="E963" s="11"/>
      <c r="F963" s="12">
        <f>IF(A963="","",N(D963)-N(E963))</f>
      </c>
    </row>
    <row r="964" spans="1:6" x14ac:dyDescent="0.25">
      <c r="A964" s="9"/>
      <c r="B964" s="9"/>
      <c r="C964" s="9"/>
      <c r="D964" s="11"/>
      <c r="E964" s="11"/>
      <c r="F964" s="12">
        <f>IF(A964="","",N(D964)-N(E964))</f>
      </c>
    </row>
    <row r="965" spans="1:6" x14ac:dyDescent="0.25">
      <c r="A965" s="9"/>
      <c r="B965" s="9"/>
      <c r="C965" s="9"/>
      <c r="D965" s="11"/>
      <c r="E965" s="11"/>
      <c r="F965" s="12">
        <f>IF(A965="","",N(D965)-N(E965))</f>
      </c>
    </row>
    <row r="966" spans="1:6" x14ac:dyDescent="0.25">
      <c r="A966" s="9"/>
      <c r="B966" s="9"/>
      <c r="C966" s="9"/>
      <c r="D966" s="11"/>
      <c r="E966" s="11"/>
      <c r="F966" s="12">
        <f>IF(A966="","",N(D966)-N(E966))</f>
      </c>
    </row>
    <row r="967" spans="1:6" x14ac:dyDescent="0.25">
      <c r="A967" s="9"/>
      <c r="B967" s="9"/>
      <c r="C967" s="9"/>
      <c r="D967" s="11"/>
      <c r="E967" s="11"/>
      <c r="F967" s="12">
        <f>IF(A967="","",N(D967)-N(E967))</f>
      </c>
    </row>
    <row r="968" spans="1:6" x14ac:dyDescent="0.25">
      <c r="A968" s="9"/>
      <c r="B968" s="9"/>
      <c r="C968" s="9"/>
      <c r="D968" s="11"/>
      <c r="E968" s="11"/>
      <c r="F968" s="12">
        <f>IF(A968="","",N(D968)-N(E968))</f>
      </c>
    </row>
    <row r="969" spans="1:6" x14ac:dyDescent="0.25">
      <c r="A969" s="9"/>
      <c r="B969" s="9"/>
      <c r="C969" s="9"/>
      <c r="D969" s="11"/>
      <c r="E969" s="11"/>
      <c r="F969" s="12">
        <f>IF(A969="","",N(D969)-N(E969))</f>
      </c>
    </row>
    <row r="970" spans="1:6" x14ac:dyDescent="0.25">
      <c r="A970" s="9"/>
      <c r="B970" s="9"/>
      <c r="C970" s="9"/>
      <c r="D970" s="11"/>
      <c r="E970" s="11"/>
      <c r="F970" s="12">
        <f>IF(A970="","",N(D970)-N(E970))</f>
      </c>
    </row>
    <row r="971" spans="1:6" x14ac:dyDescent="0.25">
      <c r="A971" s="9"/>
      <c r="B971" s="9"/>
      <c r="C971" s="9"/>
      <c r="D971" s="11"/>
      <c r="E971" s="11"/>
      <c r="F971" s="12">
        <f>IF(A971="","",N(D971)-N(E971))</f>
      </c>
    </row>
    <row r="972" spans="1:6" x14ac:dyDescent="0.25">
      <c r="A972" s="9"/>
      <c r="B972" s="9"/>
      <c r="C972" s="9"/>
      <c r="D972" s="11"/>
      <c r="E972" s="11"/>
      <c r="F972" s="12">
        <f>IF(A972="","",N(D972)-N(E972))</f>
      </c>
    </row>
    <row r="973" spans="1:6" x14ac:dyDescent="0.25">
      <c r="A973" s="9"/>
      <c r="B973" s="9"/>
      <c r="C973" s="9"/>
      <c r="D973" s="11"/>
      <c r="E973" s="11"/>
      <c r="F973" s="12">
        <f>IF(A973="","",N(D973)-N(E973))</f>
      </c>
    </row>
    <row r="974" spans="1:6" x14ac:dyDescent="0.25">
      <c r="A974" s="9"/>
      <c r="B974" s="9"/>
      <c r="C974" s="9"/>
      <c r="D974" s="11"/>
      <c r="E974" s="11"/>
      <c r="F974" s="12">
        <f>IF(A974="","",N(D974)-N(E974))</f>
      </c>
    </row>
    <row r="975" spans="1:6" x14ac:dyDescent="0.25">
      <c r="A975" s="9"/>
      <c r="B975" s="9"/>
      <c r="C975" s="9"/>
      <c r="D975" s="11"/>
      <c r="E975" s="11"/>
      <c r="F975" s="12">
        <f>IF(A975="","",N(D975)-N(E975))</f>
      </c>
    </row>
    <row r="976" spans="1:6" x14ac:dyDescent="0.25">
      <c r="A976" s="9"/>
      <c r="B976" s="9"/>
      <c r="C976" s="9"/>
      <c r="D976" s="11"/>
      <c r="E976" s="11"/>
      <c r="F976" s="12">
        <f>IF(A976="","",N(D976)-N(E976))</f>
      </c>
    </row>
    <row r="977" spans="1:6" x14ac:dyDescent="0.25">
      <c r="A977" s="9"/>
      <c r="B977" s="9"/>
      <c r="C977" s="9"/>
      <c r="D977" s="11"/>
      <c r="E977" s="11"/>
      <c r="F977" s="12">
        <f>IF(A977="","",N(D977)-N(E977))</f>
      </c>
    </row>
    <row r="978" spans="1:6" x14ac:dyDescent="0.25">
      <c r="A978" s="9"/>
      <c r="B978" s="9"/>
      <c r="C978" s="9"/>
      <c r="D978" s="11"/>
      <c r="E978" s="11"/>
      <c r="F978" s="12">
        <f>IF(A978="","",N(D978)-N(E978))</f>
      </c>
    </row>
    <row r="979" spans="1:6" x14ac:dyDescent="0.25">
      <c r="A979" s="9"/>
      <c r="B979" s="9"/>
      <c r="C979" s="9"/>
      <c r="D979" s="11"/>
      <c r="E979" s="11"/>
      <c r="F979" s="12">
        <f>IF(A979="","",N(D979)-N(E979))</f>
      </c>
    </row>
    <row r="980" spans="1:6" x14ac:dyDescent="0.25">
      <c r="A980" s="9"/>
      <c r="B980" s="9"/>
      <c r="C980" s="9"/>
      <c r="D980" s="11"/>
      <c r="E980" s="11"/>
      <c r="F980" s="12">
        <f>IF(A980="","",N(D980)-N(E980))</f>
      </c>
    </row>
    <row r="981" spans="1:6" x14ac:dyDescent="0.25">
      <c r="A981" s="9"/>
      <c r="B981" s="9"/>
      <c r="C981" s="9"/>
      <c r="D981" s="11"/>
      <c r="E981" s="11"/>
      <c r="F981" s="12">
        <f>IF(A981="","",N(D981)-N(E981))</f>
      </c>
    </row>
    <row r="982" spans="1:6" x14ac:dyDescent="0.25">
      <c r="A982" s="9"/>
      <c r="B982" s="9"/>
      <c r="C982" s="9"/>
      <c r="D982" s="11"/>
      <c r="E982" s="11"/>
      <c r="F982" s="12">
        <f>IF(A982="","",N(D982)-N(E982))</f>
      </c>
    </row>
    <row r="983" spans="1:6" x14ac:dyDescent="0.25">
      <c r="A983" s="9"/>
      <c r="B983" s="9"/>
      <c r="C983" s="9"/>
      <c r="D983" s="11"/>
      <c r="E983" s="11"/>
      <c r="F983" s="12">
        <f>IF(A983="","",N(D983)-N(E983))</f>
      </c>
    </row>
    <row r="984" spans="1:6" x14ac:dyDescent="0.25">
      <c r="A984" s="9"/>
      <c r="B984" s="9"/>
      <c r="C984" s="9"/>
      <c r="D984" s="11"/>
      <c r="E984" s="11"/>
      <c r="F984" s="12">
        <f>IF(A984="","",N(D984)-N(E984))</f>
      </c>
    </row>
    <row r="985" spans="1:6" x14ac:dyDescent="0.25">
      <c r="A985" s="9"/>
      <c r="B985" s="9"/>
      <c r="C985" s="9"/>
      <c r="D985" s="11"/>
      <c r="E985" s="11"/>
      <c r="F985" s="12">
        <f>IF(A985="","",N(D985)-N(E985))</f>
      </c>
    </row>
    <row r="986" spans="1:6" x14ac:dyDescent="0.25">
      <c r="A986" s="9"/>
      <c r="B986" s="9"/>
      <c r="C986" s="9"/>
      <c r="D986" s="11"/>
      <c r="E986" s="11"/>
      <c r="F986" s="12">
        <f>IF(A986="","",N(D986)-N(E986))</f>
      </c>
    </row>
    <row r="987" spans="1:6" x14ac:dyDescent="0.25">
      <c r="A987" s="9"/>
      <c r="B987" s="9"/>
      <c r="C987" s="9"/>
      <c r="D987" s="11"/>
      <c r="E987" s="11"/>
      <c r="F987" s="12">
        <f>IF(A987="","",N(D987)-N(E987))</f>
      </c>
    </row>
    <row r="988" spans="1:6" x14ac:dyDescent="0.25">
      <c r="A988" s="9"/>
      <c r="B988" s="9"/>
      <c r="C988" s="9"/>
      <c r="D988" s="11"/>
      <c r="E988" s="11"/>
      <c r="F988" s="12">
        <f>IF(A988="","",N(D988)-N(E988))</f>
      </c>
    </row>
    <row r="989" spans="1:6" x14ac:dyDescent="0.25">
      <c r="A989" s="9"/>
      <c r="B989" s="9"/>
      <c r="C989" s="9"/>
      <c r="D989" s="11"/>
      <c r="E989" s="11"/>
      <c r="F989" s="12">
        <f>IF(A989="","",N(D989)-N(E989))</f>
      </c>
    </row>
    <row r="990" spans="1:6" x14ac:dyDescent="0.25">
      <c r="A990" s="9"/>
      <c r="B990" s="9"/>
      <c r="C990" s="9"/>
      <c r="D990" s="11"/>
      <c r="E990" s="11"/>
      <c r="F990" s="12">
        <f>IF(A990="","",N(D990)-N(E990))</f>
      </c>
    </row>
    <row r="991" spans="1:6" x14ac:dyDescent="0.25">
      <c r="A991" s="9"/>
      <c r="B991" s="9"/>
      <c r="C991" s="9"/>
      <c r="D991" s="11"/>
      <c r="E991" s="11"/>
      <c r="F991" s="12">
        <f>IF(A991="","",N(D991)-N(E991))</f>
      </c>
    </row>
    <row r="992" spans="1:6" x14ac:dyDescent="0.25">
      <c r="A992" s="9"/>
      <c r="B992" s="9"/>
      <c r="C992" s="9"/>
      <c r="D992" s="11"/>
      <c r="E992" s="11"/>
      <c r="F992" s="12">
        <f>IF(A992="","",N(D992)-N(E992))</f>
      </c>
    </row>
    <row r="993" spans="1:6" x14ac:dyDescent="0.25">
      <c r="A993" s="9"/>
      <c r="B993" s="9"/>
      <c r="C993" s="9"/>
      <c r="D993" s="11"/>
      <c r="E993" s="11"/>
      <c r="F993" s="12">
        <f>IF(A993="","",N(D993)-N(E993))</f>
      </c>
    </row>
    <row r="994" spans="1:6" x14ac:dyDescent="0.25">
      <c r="A994" s="9"/>
      <c r="B994" s="9"/>
      <c r="C994" s="9"/>
      <c r="D994" s="11"/>
      <c r="E994" s="11"/>
      <c r="F994" s="12">
        <f>IF(A994="","",N(D994)-N(E994))</f>
      </c>
    </row>
    <row r="995" spans="1:6" x14ac:dyDescent="0.25">
      <c r="A995" s="9"/>
      <c r="B995" s="9"/>
      <c r="C995" s="9"/>
      <c r="D995" s="11"/>
      <c r="E995" s="11"/>
      <c r="F995" s="12">
        <f>IF(A995="","",N(D995)-N(E995))</f>
      </c>
    </row>
    <row r="996" spans="1:6" x14ac:dyDescent="0.25">
      <c r="A996" s="9"/>
      <c r="B996" s="9"/>
      <c r="C996" s="9"/>
      <c r="D996" s="11"/>
      <c r="E996" s="11"/>
      <c r="F996" s="12">
        <f>IF(A996="","",N(D996)-N(E996))</f>
      </c>
    </row>
    <row r="997" spans="1:6" x14ac:dyDescent="0.25">
      <c r="A997" s="9"/>
      <c r="B997" s="9"/>
      <c r="C997" s="9"/>
      <c r="D997" s="11"/>
      <c r="E997" s="11"/>
      <c r="F997" s="12">
        <f>IF(A997="","",N(D997)-N(E997))</f>
      </c>
    </row>
    <row r="998" spans="1:6" x14ac:dyDescent="0.25">
      <c r="A998" s="9"/>
      <c r="B998" s="9"/>
      <c r="C998" s="9"/>
      <c r="D998" s="11"/>
      <c r="E998" s="11"/>
      <c r="F998" s="12">
        <f>IF(A998="","",N(D998)-N(E998))</f>
      </c>
    </row>
    <row r="999" spans="1:6" x14ac:dyDescent="0.25">
      <c r="A999" s="9"/>
      <c r="B999" s="9"/>
      <c r="C999" s="9"/>
      <c r="D999" s="11"/>
      <c r="E999" s="11"/>
      <c r="F999" s="12">
        <f>IF(A999="","",N(D999)-N(E999))</f>
      </c>
    </row>
    <row r="1000" spans="1:6" x14ac:dyDescent="0.25">
      <c r="A1000" s="9"/>
      <c r="B1000" s="9"/>
      <c r="C1000" s="9"/>
      <c r="D1000" s="11"/>
      <c r="E1000" s="11"/>
      <c r="F1000" s="12">
        <f>IF(A1000="","",N(D1000)-N(E1000))</f>
      </c>
    </row>
    <row r="1001" spans="1:6" x14ac:dyDescent="0.25">
      <c r="A1001" s="9"/>
      <c r="B1001" s="9"/>
      <c r="C1001" s="9"/>
      <c r="D1001" s="11"/>
      <c r="E1001" s="11"/>
      <c r="F1001" s="12">
        <f>IF(A1001="","",N(D1001)-N(E1001))</f>
      </c>
    </row>
  </sheetData>
  <dataValidations count="6">
    <dataValidation type="list" allowBlank="1" showErrorMessage="1" errorTitle="Pick from the list" error="Choose a value from the drop-down (edit the lists on the Settings tab)." sqref="A10:A1001">
      <formula1>Events!$B$2:$B$201</formula1>
    </dataValidation>
    <dataValidation type="list" allowBlank="1" showErrorMessage="1" errorTitle="Pick from the list" error="Choose a value from the drop-down (edit the lists on the Settings tab)." sqref="A2:A1001">
      <formula1>Events!$B$2:$B$201</formula1>
    </dataValidation>
    <dataValidation type="list" allowBlank="1" showErrorMessage="1" errorTitle="Pick from the list" error="Choose a value from the drop-down (edit the lists on the Settings tab)." sqref="C10:C1001">
      <formula1>Settings!$B$2:$B$16</formula1>
    </dataValidation>
    <dataValidation type="list" allowBlank="1" showErrorMessage="1" errorTitle="Pick from the list" error="Choose a value from the drop-down (edit the lists on the Settings tab)." sqref="C2:C1001">
      <formula1>Settings!$B$2:$B$16</formula1>
    </dataValidation>
    <dataValidation type="decimal" operator="greaterThanOrEqual" allowBlank="1" showErrorMessage="1" error="Enter a number (0 or more)." sqref="D10:E1001">
      <formula1>0</formula1>
    </dataValidation>
    <dataValidation type="decimal" operator="greaterThanOrEqual" allowBlank="1" showErrorMessage="1" error="Enter a number (0 or more)." sqref="D2:E10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25"/>
  <sheetFormatPr defaultRowHeight="15" outlineLevelRow="0" outlineLevelCol="0" x14ac:dyDescent="55"/>
  <cols>
    <col min="1" max="2" width="8" customWidth="1"/>
    <col min="3" max="4" width="11" customWidth="1"/>
    <col min="5" max="5" width="3" customWidth="1"/>
    <col min="6" max="6" width="24" customWidth="1"/>
    <col min="7" max="7" width="8" customWidth="1"/>
    <col min="8" max="8" width="11" customWidth="1"/>
    <col min="9" max="9" width="3" customWidth="1"/>
  </cols>
  <sheetData>
    <row r="1" spans="1:1" x14ac:dyDescent="0.25">
      <c r="A1" s="1">
        <f>"Event planner dashboard "&amp;Settings!C2</f>
      </c>
    </row>
    <row r="3" spans="1:8" x14ac:dyDescent="0.25">
      <c r="A3" s="4" t="s">
        <v>16</v>
      </c>
      <c r="B3" s="4" t="s">
        <v>17</v>
      </c>
      <c r="C3" s="4" t="s">
        <v>18</v>
      </c>
      <c r="D3" s="4" t="s">
        <v>19</v>
      </c>
      <c r="F3" s="4" t="s">
        <v>20</v>
      </c>
      <c r="G3" s="4" t="s">
        <v>17</v>
      </c>
      <c r="H3" s="4" t="s">
        <v>18</v>
      </c>
    </row>
    <row r="4" spans="1:8" x14ac:dyDescent="0.25">
      <c r="A4" t="s">
        <v>21</v>
      </c>
      <c r="B4">
        <f>COUNTIFS(Events!$I$2:$I$200,1,Events!$J$2:$J$200,Settings!$C$2)</f>
      </c>
      <c r="C4" s="5">
        <f>SUMIFS(Events!$E$2:$E$200,Events!$I$2:$I$200,1,Events!$J$2:$J$200,Settings!$C$2)</f>
      </c>
      <c r="D4" s="5">
        <f>SUMIFS(Events!$F$2:$F$200,Events!$I$2:$I$200,1,Events!$J$2:$J$200,Settings!$C$2)</f>
      </c>
      <c r="F4">
        <f>IF(Settings!A2="","",Settings!A2)</f>
      </c>
      <c r="G4">
        <f>IF(F4="","",COUNTIFS(Events!$D$2:$D$200,F4,Events!$J$2:$J$200,Settings!$C$2))</f>
      </c>
      <c r="H4" s="5">
        <f>IF(F4="","",SUMIFS(Events!$E$2:$E$200,Events!$D$2:$D$200,F4,Events!$J$2:$J$200,Settings!$C$2))</f>
      </c>
    </row>
    <row r="5" spans="1:8" x14ac:dyDescent="0.25">
      <c r="A5" t="s">
        <v>22</v>
      </c>
      <c r="B5">
        <f>COUNTIFS(Events!$I$2:$I$200,2,Events!$J$2:$J$200,Settings!$C$2)</f>
      </c>
      <c r="C5" s="5">
        <f>SUMIFS(Events!$E$2:$E$200,Events!$I$2:$I$200,2,Events!$J$2:$J$200,Settings!$C$2)</f>
      </c>
      <c r="D5" s="5">
        <f>SUMIFS(Events!$F$2:$F$200,Events!$I$2:$I$200,2,Events!$J$2:$J$200,Settings!$C$2)</f>
      </c>
      <c r="F5">
        <f>IF(Settings!A3="","",Settings!A3)</f>
      </c>
      <c r="G5">
        <f>IF(F5="","",COUNTIFS(Events!$D$2:$D$200,F5,Events!$J$2:$J$200,Settings!$C$2))</f>
      </c>
      <c r="H5" s="5">
        <f>IF(F5="","",SUMIFS(Events!$E$2:$E$200,Events!$D$2:$D$200,F5,Events!$J$2:$J$200,Settings!$C$2))</f>
      </c>
    </row>
    <row r="6" spans="1:8" x14ac:dyDescent="0.25">
      <c r="A6" t="s">
        <v>23</v>
      </c>
      <c r="B6">
        <f>COUNTIFS(Events!$I$2:$I$200,3,Events!$J$2:$J$200,Settings!$C$2)</f>
      </c>
      <c r="C6" s="5">
        <f>SUMIFS(Events!$E$2:$E$200,Events!$I$2:$I$200,3,Events!$J$2:$J$200,Settings!$C$2)</f>
      </c>
      <c r="D6" s="5">
        <f>SUMIFS(Events!$F$2:$F$200,Events!$I$2:$I$200,3,Events!$J$2:$J$200,Settings!$C$2)</f>
      </c>
      <c r="F6">
        <f>IF(Settings!A4="","",Settings!A4)</f>
      </c>
      <c r="G6">
        <f>IF(F6="","",COUNTIFS(Events!$D$2:$D$200,F6,Events!$J$2:$J$200,Settings!$C$2))</f>
      </c>
      <c r="H6" s="5">
        <f>IF(F6="","",SUMIFS(Events!$E$2:$E$200,Events!$D$2:$D$200,F6,Events!$J$2:$J$200,Settings!$C$2))</f>
      </c>
    </row>
    <row r="7" spans="1:8" x14ac:dyDescent="0.25">
      <c r="A7" t="s">
        <v>24</v>
      </c>
      <c r="B7">
        <f>COUNTIFS(Events!$I$2:$I$200,4,Events!$J$2:$J$200,Settings!$C$2)</f>
      </c>
      <c r="C7" s="5">
        <f>SUMIFS(Events!$E$2:$E$200,Events!$I$2:$I$200,4,Events!$J$2:$J$200,Settings!$C$2)</f>
      </c>
      <c r="D7" s="5">
        <f>SUMIFS(Events!$F$2:$F$200,Events!$I$2:$I$200,4,Events!$J$2:$J$200,Settings!$C$2)</f>
      </c>
      <c r="F7">
        <f>IF(Settings!A5="","",Settings!A5)</f>
      </c>
      <c r="G7">
        <f>IF(F7="","",COUNTIFS(Events!$D$2:$D$200,F7,Events!$J$2:$J$200,Settings!$C$2))</f>
      </c>
      <c r="H7" s="5">
        <f>IF(F7="","",SUMIFS(Events!$E$2:$E$200,Events!$D$2:$D$200,F7,Events!$J$2:$J$200,Settings!$C$2))</f>
      </c>
    </row>
    <row r="8" spans="1:8" x14ac:dyDescent="0.25">
      <c r="A8" t="s">
        <v>25</v>
      </c>
      <c r="B8">
        <f>COUNTIFS(Events!$I$2:$I$200,5,Events!$J$2:$J$200,Settings!$C$2)</f>
      </c>
      <c r="C8" s="5">
        <f>SUMIFS(Events!$E$2:$E$200,Events!$I$2:$I$200,5,Events!$J$2:$J$200,Settings!$C$2)</f>
      </c>
      <c r="D8" s="5">
        <f>SUMIFS(Events!$F$2:$F$200,Events!$I$2:$I$200,5,Events!$J$2:$J$200,Settings!$C$2)</f>
      </c>
      <c r="F8">
        <f>IF(Settings!A6="","",Settings!A6)</f>
      </c>
      <c r="G8">
        <f>IF(F8="","",COUNTIFS(Events!$D$2:$D$200,F8,Events!$J$2:$J$200,Settings!$C$2))</f>
      </c>
      <c r="H8" s="5">
        <f>IF(F8="","",SUMIFS(Events!$E$2:$E$200,Events!$D$2:$D$200,F8,Events!$J$2:$J$200,Settings!$C$2))</f>
      </c>
    </row>
    <row r="9" spans="1:8" x14ac:dyDescent="0.25">
      <c r="A9" t="s">
        <v>26</v>
      </c>
      <c r="B9">
        <f>COUNTIFS(Events!$I$2:$I$200,6,Events!$J$2:$J$200,Settings!$C$2)</f>
      </c>
      <c r="C9" s="5">
        <f>SUMIFS(Events!$E$2:$E$200,Events!$I$2:$I$200,6,Events!$J$2:$J$200,Settings!$C$2)</f>
      </c>
      <c r="D9" s="5">
        <f>SUMIFS(Events!$F$2:$F$200,Events!$I$2:$I$200,6,Events!$J$2:$J$200,Settings!$C$2)</f>
      </c>
      <c r="F9">
        <f>IF(Settings!A7="","",Settings!A7)</f>
      </c>
      <c r="G9">
        <f>IF(F9="","",COUNTIFS(Events!$D$2:$D$200,F9,Events!$J$2:$J$200,Settings!$C$2))</f>
      </c>
      <c r="H9" s="5">
        <f>IF(F9="","",SUMIFS(Events!$E$2:$E$200,Events!$D$2:$D$200,F9,Events!$J$2:$J$200,Settings!$C$2))</f>
      </c>
    </row>
    <row r="10" spans="1:8" x14ac:dyDescent="0.25">
      <c r="A10" t="s">
        <v>27</v>
      </c>
      <c r="B10">
        <f>COUNTIFS(Events!$I$2:$I$200,7,Events!$J$2:$J$200,Settings!$C$2)</f>
      </c>
      <c r="C10" s="5">
        <f>SUMIFS(Events!$E$2:$E$200,Events!$I$2:$I$200,7,Events!$J$2:$J$200,Settings!$C$2)</f>
      </c>
      <c r="D10" s="5">
        <f>SUMIFS(Events!$F$2:$F$200,Events!$I$2:$I$200,7,Events!$J$2:$J$200,Settings!$C$2)</f>
      </c>
      <c r="F10">
        <f>IF(Settings!A8="","",Settings!A8)</f>
      </c>
      <c r="G10">
        <f>IF(F10="","",COUNTIFS(Events!$D$2:$D$200,F10,Events!$J$2:$J$200,Settings!$C$2))</f>
      </c>
      <c r="H10" s="5">
        <f>IF(F10="","",SUMIFS(Events!$E$2:$E$200,Events!$D$2:$D$200,F10,Events!$J$2:$J$200,Settings!$C$2))</f>
      </c>
    </row>
    <row r="11" spans="1:8" x14ac:dyDescent="0.25">
      <c r="A11" t="s">
        <v>28</v>
      </c>
      <c r="B11">
        <f>COUNTIFS(Events!$I$2:$I$200,8,Events!$J$2:$J$200,Settings!$C$2)</f>
      </c>
      <c r="C11" s="5">
        <f>SUMIFS(Events!$E$2:$E$200,Events!$I$2:$I$200,8,Events!$J$2:$J$200,Settings!$C$2)</f>
      </c>
      <c r="D11" s="5">
        <f>SUMIFS(Events!$F$2:$F$200,Events!$I$2:$I$200,8,Events!$J$2:$J$200,Settings!$C$2)</f>
      </c>
      <c r="F11">
        <f>IF(Settings!A9="","",Settings!A9)</f>
      </c>
      <c r="G11">
        <f>IF(F11="","",COUNTIFS(Events!$D$2:$D$200,F11,Events!$J$2:$J$200,Settings!$C$2))</f>
      </c>
      <c r="H11" s="5">
        <f>IF(F11="","",SUMIFS(Events!$E$2:$E$200,Events!$D$2:$D$200,F11,Events!$J$2:$J$200,Settings!$C$2))</f>
      </c>
    </row>
    <row r="12" spans="1:8" x14ac:dyDescent="0.25">
      <c r="A12" t="s">
        <v>29</v>
      </c>
      <c r="B12">
        <f>COUNTIFS(Events!$I$2:$I$200,9,Events!$J$2:$J$200,Settings!$C$2)</f>
      </c>
      <c r="C12" s="5">
        <f>SUMIFS(Events!$E$2:$E$200,Events!$I$2:$I$200,9,Events!$J$2:$J$200,Settings!$C$2)</f>
      </c>
      <c r="D12" s="5">
        <f>SUMIFS(Events!$F$2:$F$200,Events!$I$2:$I$200,9,Events!$J$2:$J$200,Settings!$C$2)</f>
      </c>
      <c r="F12">
        <f>IF(Settings!A10="","",Settings!A10)</f>
      </c>
      <c r="G12">
        <f>IF(F12="","",COUNTIFS(Events!$D$2:$D$200,F12,Events!$J$2:$J$200,Settings!$C$2))</f>
      </c>
      <c r="H12" s="5">
        <f>IF(F12="","",SUMIFS(Events!$E$2:$E$200,Events!$D$2:$D$200,F12,Events!$J$2:$J$200,Settings!$C$2))</f>
      </c>
    </row>
    <row r="13" spans="1:8" x14ac:dyDescent="0.25">
      <c r="A13" t="s">
        <v>30</v>
      </c>
      <c r="B13">
        <f>COUNTIFS(Events!$I$2:$I$200,10,Events!$J$2:$J$200,Settings!$C$2)</f>
      </c>
      <c r="C13" s="5">
        <f>SUMIFS(Events!$E$2:$E$200,Events!$I$2:$I$200,10,Events!$J$2:$J$200,Settings!$C$2)</f>
      </c>
      <c r="D13" s="5">
        <f>SUMIFS(Events!$F$2:$F$200,Events!$I$2:$I$200,10,Events!$J$2:$J$200,Settings!$C$2)</f>
      </c>
      <c r="F13">
        <f>IF(Settings!A11="","",Settings!A11)</f>
      </c>
      <c r="G13">
        <f>IF(F13="","",COUNTIFS(Events!$D$2:$D$200,F13,Events!$J$2:$J$200,Settings!$C$2))</f>
      </c>
      <c r="H13" s="5">
        <f>IF(F13="","",SUMIFS(Events!$E$2:$E$200,Events!$D$2:$D$200,F13,Events!$J$2:$J$200,Settings!$C$2))</f>
      </c>
    </row>
    <row r="14" spans="1:8" x14ac:dyDescent="0.25">
      <c r="A14" t="s">
        <v>31</v>
      </c>
      <c r="B14">
        <f>COUNTIFS(Events!$I$2:$I$200,11,Events!$J$2:$J$200,Settings!$C$2)</f>
      </c>
      <c r="C14" s="5">
        <f>SUMIFS(Events!$E$2:$E$200,Events!$I$2:$I$200,11,Events!$J$2:$J$200,Settings!$C$2)</f>
      </c>
      <c r="D14" s="5">
        <f>SUMIFS(Events!$F$2:$F$200,Events!$I$2:$I$200,11,Events!$J$2:$J$200,Settings!$C$2)</f>
      </c>
      <c r="F14">
        <f>IF(Settings!A12="","",Settings!A12)</f>
      </c>
      <c r="G14">
        <f>IF(F14="","",COUNTIFS(Events!$D$2:$D$200,F14,Events!$J$2:$J$200,Settings!$C$2))</f>
      </c>
      <c r="H14" s="5">
        <f>IF(F14="","",SUMIFS(Events!$E$2:$E$200,Events!$D$2:$D$200,F14,Events!$J$2:$J$200,Settings!$C$2))</f>
      </c>
    </row>
    <row r="15" spans="1:8" x14ac:dyDescent="0.25">
      <c r="A15" t="s">
        <v>32</v>
      </c>
      <c r="B15">
        <f>COUNTIFS(Events!$I$2:$I$200,12,Events!$J$2:$J$200,Settings!$C$2)</f>
      </c>
      <c r="C15" s="5">
        <f>SUMIFS(Events!$E$2:$E$200,Events!$I$2:$I$200,12,Events!$J$2:$J$200,Settings!$C$2)</f>
      </c>
      <c r="D15" s="5">
        <f>SUMIFS(Events!$F$2:$F$200,Events!$I$2:$I$200,12,Events!$J$2:$J$200,Settings!$C$2)</f>
      </c>
      <c r="F15">
        <f>IF(Settings!A13="","",Settings!A13)</f>
      </c>
      <c r="G15">
        <f>IF(F15="","",COUNTIFS(Events!$D$2:$D$200,F15,Events!$J$2:$J$200,Settings!$C$2))</f>
      </c>
      <c r="H15" s="5">
        <f>IF(F15="","",SUMIFS(Events!$E$2:$E$200,Events!$D$2:$D$200,F15,Events!$J$2:$J$200,Settings!$C$2))</f>
      </c>
    </row>
    <row r="16" spans="1:8" x14ac:dyDescent="0.25">
      <c r="A16" s="6" t="s">
        <v>33</v>
      </c>
      <c r="B16" s="6">
        <f>SUM(B4:B15)</f>
      </c>
      <c r="C16" s="7">
        <f>SUM(C4:C15)</f>
      </c>
      <c r="D16" s="7">
        <f>SUM(D4:D15)</f>
      </c>
      <c r="F16">
        <f>IF(Settings!A14="","",Settings!A14)</f>
      </c>
      <c r="G16">
        <f>IF(F16="","",COUNTIFS(Events!$D$2:$D$200,F16,Events!$J$2:$J$200,Settings!$C$2))</f>
      </c>
      <c r="H16" s="5">
        <f>IF(F16="","",SUMIFS(Events!$E$2:$E$200,Events!$D$2:$D$200,F16,Events!$J$2:$J$200,Settings!$C$2))</f>
      </c>
    </row>
    <row r="17" spans="6:8" x14ac:dyDescent="0.25">
      <c r="F17">
        <f>IF(Settings!A15="","",Settings!A15)</f>
      </c>
      <c r="G17">
        <f>IF(F17="","",COUNTIFS(Events!$D$2:$D$200,F17,Events!$J$2:$J$200,Settings!$C$2))</f>
      </c>
      <c r="H17" s="5">
        <f>IF(F17="","",SUMIFS(Events!$E$2:$E$200,Events!$D$2:$D$200,F17,Events!$J$2:$J$200,Settings!$C$2))</f>
      </c>
    </row>
    <row r="18" spans="6:8" x14ac:dyDescent="0.25">
      <c r="F18">
        <f>IF(Settings!A16="","",Settings!A16)</f>
      </c>
      <c r="G18">
        <f>IF(F18="","",COUNTIFS(Events!$D$2:$D$200,F18,Events!$J$2:$J$200,Settings!$C$2))</f>
      </c>
      <c r="H18" s="5">
        <f>IF(F18="","",SUMIFS(Events!$E$2:$E$200,Events!$D$2:$D$200,F18,Events!$J$2:$J$200,Settings!$C$2))</f>
      </c>
    </row>
    <row r="21" spans="6:8" x14ac:dyDescent="0.25">
      <c r="F21" s="4" t="s">
        <v>34</v>
      </c>
      <c r="G21" s="4" t="s">
        <v>35</v>
      </c>
      <c r="H21" s="4" t="s">
        <v>36</v>
      </c>
    </row>
    <row r="22" spans="6:8" x14ac:dyDescent="0.25">
      <c r="F22" s="6" t="s">
        <v>37</v>
      </c>
      <c r="H22" s="7">
        <f>SUMIFS(Events!$G$2:$G$200,Events!$H$2:$H$200,"UPCOMING")</f>
      </c>
    </row>
    <row r="23" spans="6:8" x14ac:dyDescent="0.25">
      <c r="F23" s="6" t="s">
        <v>38</v>
      </c>
      <c r="H23" s="7">
        <f>SUMIFS(Events!$G$2:$G$200,Events!$H$2:$H$200,"OVERDUE")</f>
      </c>
    </row>
    <row r="24" spans="6:8" x14ac:dyDescent="0.25">
      <c r="F24" s="6" t="s">
        <v>39</v>
      </c>
      <c r="H24" s="6">
        <f>COUNTIF(Events!$H$2:$H$200,"OVERDUE")</f>
      </c>
    </row>
    <row r="25" spans="6:8" x14ac:dyDescent="0.25">
      <c r="F25" s="6" t="s">
        <v>40</v>
      </c>
      <c r="H25" s="7">
        <f>SUM(Vendors!$F$2:$F$1000)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Events</vt:lpstr>
      <vt:lpstr>Vendors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2026-11-03T07:47:16Z</dcterms:modified>
</cp:coreProperties>
</file>