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5" name="Dashboard" state="visible" r:id="rId5"/>
    <sheet sheetId="2" name="Settings" state="visible" r:id="rId6"/>
    <sheet sheetId="3" name="Sales" state="visible" r:id="rId7"/>
    <sheet sheetId="4" name="Expenses" state="visible" r:id="rId8"/>
  </sheets>
  <calcPr calcId="171027" fullCalcOnLoad="1"/>
</workbook>
</file>

<file path=xl/sharedStrings.xml><?xml version="1.0" encoding="utf-8"?>
<sst xmlns="http://schemas.openxmlformats.org/spreadsheetml/2006/main" count="66" uniqueCount="53">
  <si>
    <t>Free Farm Sales and Expense Spreadsheet: how to use it</t>
  </si>
  <si>
    <t>Start here:</t>
  </si>
  <si>
    <t>Yellow cells are yours to fill in. Green-grey cells hold formulas: leave them alone and they fill themselves.</t>
  </si>
  <si>
    <t>The example file is filled with fictional data so you can see every number working. The blank file is the same workbook, empty: use that one.</t>
  </si>
  <si>
    <t>Google Sheets: File &gt; Import &gt; Upload the .xlsx (or open it from Google Drive), then File &gt; Save as Google Sheets. Excel: just open it (Excel 2010 or newer). Numbers on Mac also opens it.</t>
  </si>
  <si>
    <t>Set up (3 minutes):</t>
  </si>
  <si>
    <t>1. Settings: your products (up to 15) with the usual price per unit and the unit (dozen, lb, jar...), your sales channels (up to 15), your expense categories (up to 15) and the year (H2).</t>
  </si>
  <si>
    <t>2. Sales: one row per sale or market day line: date, buyer, channel, product, quantity and whether you have been paid. Revenue = quantity x the usual price of that product.</t>
  </si>
  <si>
    <t>Sales not paid yet are highlighted and totalled as unpaid (restaurant invoices, CSA balances).</t>
  </si>
  <si>
    <t>3. Expenses: seed and plants, feed, fuel, repairs, packaging, market fees, insurance, hired help. One row each, the day you pay it.</t>
  </si>
  <si>
    <t>What you get:</t>
  </si>
  <si>
    <t>Dashboard: sales lines, revenue, expenses and profit by month; every product with units sold, revenue and average price; every sales channel with revenue; the money still unpaid.</t>
  </si>
  <si>
    <t>Limits: 500 sales rows and 300 expense rows. Want a different price on single sales, a tax set-aside and 1,500 sales rows? See the paid Small Farm and Market Garden tracker at tuper.app/templates. This is a record-keeping tool, not tax advice. Farm tax rules differ by country.</t>
  </si>
  <si>
    <t>Help:</t>
  </si>
  <si>
    <t>Something wrong? Message us at support@tuper.app and we fix it.</t>
  </si>
  <si>
    <t>Designed by Tuper. Built with AI tools and tested by us; tell us if anything breaks.</t>
  </si>
  <si>
    <t>Month</t>
  </si>
  <si>
    <t>Sales lines</t>
  </si>
  <si>
    <t>Revenue</t>
  </si>
  <si>
    <t>Expenses</t>
  </si>
  <si>
    <t>Profit</t>
  </si>
  <si>
    <t>Product</t>
  </si>
  <si>
    <t>Units sold</t>
  </si>
  <si>
    <t>Average price</t>
  </si>
  <si>
    <t>Jan</t>
  </si>
  <si>
    <t>Feb</t>
  </si>
  <si>
    <t>Mar</t>
  </si>
  <si>
    <t>Apr</t>
  </si>
  <si>
    <t>May</t>
  </si>
  <si>
    <t>Jun</t>
  </si>
  <si>
    <t>Jul</t>
  </si>
  <si>
    <t>Aug</t>
  </si>
  <si>
    <t>Sep</t>
  </si>
  <si>
    <t>Oct</t>
  </si>
  <si>
    <t>Nov</t>
  </si>
  <si>
    <t>Dec</t>
  </si>
  <si>
    <t>Year</t>
  </si>
  <si>
    <t>All products</t>
  </si>
  <si>
    <t>Sales channel</t>
  </si>
  <si>
    <t>Still unpaid (this year)</t>
  </si>
  <si>
    <t>Usual price</t>
  </si>
  <si>
    <t>Unit</t>
  </si>
  <si>
    <t>Expense category</t>
  </si>
  <si>
    <t>Date</t>
  </si>
  <si>
    <t>Buyer</t>
  </si>
  <si>
    <t>Channel</t>
  </si>
  <si>
    <t>Quantity</t>
  </si>
  <si>
    <t>Paid</t>
  </si>
  <si>
    <t>Unit price</t>
  </si>
  <si>
    <t>Unpaid</t>
  </si>
  <si>
    <t>Category</t>
  </si>
  <si>
    <t>Notes</t>
  </si>
  <si>
    <t>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</si>
</sst>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yyyy-mm-dd"/>
  </numFmts>
  <fonts count="4" x14ac:knownFonts="1">
    <font>
      <color theme="1"/>
      <family val="2"/>
      <scheme val="minor"/>
      <sz val="11"/>
      <name val="Calibri"/>
    </font>
    <font>
      <b/>
      <color rgb="FF2F5D50"/>
      <sz val="13"/>
    </font>
    <font>
      <b/>
    </font>
    <font>
      <b/>
      <color rgb="FFFFFFFF"/>
    </font>
  </fonts>
  <fills count="5">
    <fill>
      <patternFill patternType="none"/>
    </fill>
    <fill>
      <patternFill patternType="gray125"/>
    </fill>
    <fill>
      <patternFill patternType="solid">
        <fgColor rgb="FF2F5D50"/>
      </patternFill>
    </fill>
    <fill>
      <patternFill patternType="solid">
        <fgColor rgb="FFFFF8DC"/>
      </patternFill>
    </fill>
    <fill>
      <patternFill patternType="solid">
        <fgColor rgb="FFEFF4F2"/>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3" fillId="2" borderId="0" xfId="0" applyFont="1" applyFill="1"/>
    <xf numFmtId="164" fontId="0" fillId="0" borderId="0" xfId="0" applyNumberFormat="1"/>
    <xf numFmtId="0" fontId="2" fillId="0" borderId="0" xfId="0" applyFont="1"/>
    <xf numFmtId="164" fontId="2" fillId="0" borderId="0" xfId="0" applyNumberFormat="1" applyFont="1"/>
    <xf numFmtId="0" fontId="3" fillId="2" borderId="0" xfId="0" applyFont="1" applyFill="1" applyAlignment="1">
      <alignment vertical="center" wrapText="1"/>
    </xf>
    <xf numFmtId="0" fontId="0" fillId="3" borderId="0" xfId="0" applyFill="1"/>
    <xf numFmtId="164" fontId="0" fillId="3" borderId="0" xfId="0" applyNumberFormat="1" applyFill="1"/>
    <xf numFmtId="165" fontId="0" fillId="3" borderId="0" xfId="0" applyNumberFormat="1" applyFill="1"/>
    <xf numFmtId="164" fontId="0" fillId="4" borderId="0" xfId="0" applyNumberFormat="1" applyFill="1"/>
    <xf numFmtId="0" fontId="0" fillId="4" borderId="0" xfId="0" applyFill="1"/>
  </cellXfs>
  <cellStyles count="1">
    <cellStyle name="Normal" xfId="0" builtinId="0"/>
  </cellStyles>
  <dxfs count="1">
    <dxf>
      <fill>
        <patternFill patternType="solid">
          <bgColor rgb="FFFFE6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5.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D50"/>
    <pageSetUpPr fitToPage="1"/>
  </sheetPr>
  <dimension ref="A1:A17"/>
  <sheetFormatPr defaultRowHeight="15" outlineLevelRow="0" outlineLevelCol="0" x14ac:dyDescent="55"/>
  <cols>
    <col min="1" max="1" width="110" customWidth="1"/>
  </cols>
  <sheetData>
    <row r="1" spans="1:1" x14ac:dyDescent="0.25">
      <c r="A1" s="1" t="s">
        <v>0</v>
      </c>
    </row>
    <row r="3" spans="1:1" x14ac:dyDescent="0.25">
      <c r="A3"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2" t="s">
        <v>10</v>
      </c>
    </row>
    <row r="13" spans="1:1" x14ac:dyDescent="0.25">
      <c r="A13" s="3" t="s">
        <v>11</v>
      </c>
    </row>
    <row r="14" spans="1:1" x14ac:dyDescent="0.25">
      <c r="A14" s="3" t="s">
        <v>12</v>
      </c>
    </row>
    <row r="15" spans="1:1" x14ac:dyDescent="0.25">
      <c r="A15" s="2" t="s">
        <v>13</v>
      </c>
    </row>
    <row r="16" spans="1:1" x14ac:dyDescent="0.25">
      <c r="A16" s="3" t="s">
        <v>14</v>
      </c>
    </row>
    <row r="17" spans="1:1" x14ac:dyDescent="0.25">
      <c r="A17" s="3" t="s">
        <v>15</v>
      </c>
    </row>
  </sheetData>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10" customWidth="1"/>
    <col min="4" max="4" width="18" customWidth="1"/>
    <col min="5" max="5" width="22" customWidth="1"/>
    <col min="7" max="7" width="14" customWidth="1"/>
    <col min="8" max="8" width="12" customWidth="1"/>
  </cols>
  <sheetData>
    <row r="1" ht="30" customHeight="1" spans="1:7" x14ac:dyDescent="0.25">
      <c r="A1" s="8" t="s">
        <v>21</v>
      </c>
      <c r="B1" s="8" t="s">
        <v>40</v>
      </c>
      <c r="C1" s="8" t="s">
        <v>41</v>
      </c>
      <c r="D1" s="8" t="s">
        <v>38</v>
      </c>
      <c r="E1" s="8" t="s">
        <v>42</v>
      </c>
      <c r="G1" s="4" t="s">
        <v>36</v>
      </c>
    </row>
    <row r="2" spans="1:8" x14ac:dyDescent="0.25">
      <c r="A2" s="9"/>
      <c r="B2" s="10"/>
      <c r="C2" s="9"/>
      <c r="D2" s="9"/>
      <c r="E2" s="9"/>
      <c r="H2" s="9">
        <v>2026</v>
      </c>
    </row>
    <row r="3" spans="1:5" x14ac:dyDescent="0.25">
      <c r="A3" s="9"/>
      <c r="B3" s="10"/>
      <c r="C3" s="9"/>
      <c r="D3" s="9"/>
      <c r="E3" s="9"/>
    </row>
    <row r="4" spans="1:5" x14ac:dyDescent="0.25">
      <c r="A4" s="9"/>
      <c r="B4" s="10"/>
      <c r="C4" s="9"/>
      <c r="D4" s="9"/>
      <c r="E4" s="9"/>
    </row>
    <row r="5" spans="1:5" x14ac:dyDescent="0.25">
      <c r="A5" s="9"/>
      <c r="B5" s="10"/>
      <c r="C5" s="9"/>
      <c r="D5" s="9"/>
      <c r="E5" s="9"/>
    </row>
    <row r="6" spans="1:5" x14ac:dyDescent="0.25">
      <c r="A6" s="9"/>
      <c r="B6" s="10"/>
      <c r="C6" s="9"/>
      <c r="D6" s="9"/>
      <c r="E6" s="9"/>
    </row>
    <row r="7" spans="1:5" x14ac:dyDescent="0.25">
      <c r="A7" s="9"/>
      <c r="B7" s="10"/>
      <c r="C7" s="9"/>
      <c r="D7" s="9"/>
      <c r="E7" s="9"/>
    </row>
    <row r="8" spans="1:5" x14ac:dyDescent="0.25">
      <c r="A8" s="9"/>
      <c r="B8" s="10"/>
      <c r="C8" s="9"/>
      <c r="D8" s="9"/>
      <c r="E8" s="9"/>
    </row>
    <row r="9" spans="1:5" x14ac:dyDescent="0.25">
      <c r="A9" s="9"/>
      <c r="B9" s="10"/>
      <c r="C9" s="9"/>
      <c r="D9" s="9"/>
      <c r="E9" s="9"/>
    </row>
    <row r="10" spans="1:5" x14ac:dyDescent="0.25">
      <c r="A10" s="9"/>
      <c r="B10" s="10"/>
      <c r="C10" s="9"/>
      <c r="D10" s="9"/>
      <c r="E10" s="9"/>
    </row>
    <row r="11" spans="1:5" x14ac:dyDescent="0.25">
      <c r="A11" s="9"/>
      <c r="B11" s="10"/>
      <c r="C11" s="9"/>
      <c r="D11" s="9"/>
      <c r="E11" s="9"/>
    </row>
    <row r="12" spans="1:5" x14ac:dyDescent="0.25">
      <c r="A12" s="9"/>
      <c r="B12" s="10"/>
      <c r="C12" s="9"/>
      <c r="D12" s="9"/>
      <c r="E12" s="9"/>
    </row>
    <row r="13" spans="1:5" x14ac:dyDescent="0.25">
      <c r="A13" s="9"/>
      <c r="B13" s="10"/>
      <c r="C13" s="9"/>
      <c r="D13" s="9"/>
      <c r="E13" s="9"/>
    </row>
    <row r="14" spans="1:5" x14ac:dyDescent="0.25">
      <c r="A14" s="9"/>
      <c r="B14" s="10"/>
      <c r="C14" s="9"/>
      <c r="D14" s="9"/>
      <c r="E14" s="9"/>
    </row>
    <row r="15" spans="1:5" x14ac:dyDescent="0.25">
      <c r="A15" s="9"/>
      <c r="B15" s="10"/>
      <c r="C15" s="9"/>
      <c r="D15" s="9"/>
      <c r="E15" s="9"/>
    </row>
    <row r="16" spans="1:5" x14ac:dyDescent="0.25">
      <c r="A16" s="9"/>
      <c r="B16" s="10"/>
      <c r="C16" s="9"/>
      <c r="D16" s="9"/>
      <c r="E16" s="9"/>
    </row>
  </sheetData>
  <dataValidations count="2">
    <dataValidation type="decimal" operator="greaterThanOrEqual" allowBlank="1" showErrorMessage="1" error="Enter a number (0 or more)." sqref="B10:B16">
      <formula1>0</formula1>
    </dataValidation>
    <dataValidation type="decimal" operator="greaterThanOrEqual" allowBlank="1" showErrorMessage="1" error="Enter a number (0 or more)." sqref="B2:B16">
      <formula1>0</formula1>
    </dataValidation>
  </dataValidation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0" customWidth="1"/>
    <col min="3" max="3" width="17" customWidth="1"/>
    <col min="4" max="4" width="18" customWidth="1"/>
    <col min="6" max="6" width="7" customWidth="1"/>
    <col min="8" max="8" width="10" customWidth="1"/>
    <col min="10" max="11" width="7" customWidth="1"/>
  </cols>
  <sheetData>
    <row r="1" ht="30" customHeight="1" spans="1:11" x14ac:dyDescent="0.25">
      <c r="A1" s="8" t="s">
        <v>43</v>
      </c>
      <c r="B1" s="8" t="s">
        <v>44</v>
      </c>
      <c r="C1" s="8" t="s">
        <v>45</v>
      </c>
      <c r="D1" s="8" t="s">
        <v>21</v>
      </c>
      <c r="E1" s="8" t="s">
        <v>46</v>
      </c>
      <c r="F1" s="8" t="s">
        <v>47</v>
      </c>
      <c r="G1" s="8" t="s">
        <v>48</v>
      </c>
      <c r="H1" s="8" t="s">
        <v>18</v>
      </c>
      <c r="I1" s="8" t="s">
        <v>49</v>
      </c>
      <c r="J1" s="8" t="s">
        <v>16</v>
      </c>
      <c r="K1" s="8" t="s">
        <v>36</v>
      </c>
    </row>
    <row r="2" spans="1:11" x14ac:dyDescent="0.25">
      <c r="A2" s="11"/>
      <c r="B2" s="9"/>
      <c r="C2" s="9"/>
      <c r="D2" s="9"/>
      <c r="E2" s="9"/>
      <c r="F2" s="9"/>
      <c r="G2" s="12">
        <f>IF(A2="","",IFERROR(INDEX(Settings!$B$2:$B$16,MATCH(D2,Settings!$A$2:$A$16,0)),0))</f>
      </c>
      <c r="H2" s="12">
        <f>IF(A2="","",N(E2)*G2)</f>
      </c>
      <c r="I2" s="12">
        <f>IF(A2="","",IF(F2="No",H2,0))</f>
      </c>
      <c r="J2" s="13">
        <f>IF(A2="","",MONTH(A2))</f>
      </c>
      <c r="K2" s="13">
        <f>IF(A2="","",YEAR(A2))</f>
      </c>
    </row>
    <row r="3" spans="1:11" x14ac:dyDescent="0.25">
      <c r="A3" s="11"/>
      <c r="B3" s="9"/>
      <c r="C3" s="9"/>
      <c r="D3" s="9"/>
      <c r="E3" s="9"/>
      <c r="F3" s="9"/>
      <c r="G3" s="12">
        <f>IF(A3="","",IFERROR(INDEX(Settings!$B$2:$B$16,MATCH(D3,Settings!$A$2:$A$16,0)),0))</f>
      </c>
      <c r="H3" s="12">
        <f>IF(A3="","",N(E3)*G3)</f>
      </c>
      <c r="I3" s="12">
        <f>IF(A3="","",IF(F3="No",H3,0))</f>
      </c>
      <c r="J3" s="13">
        <f>IF(A3="","",MONTH(A3))</f>
      </c>
      <c r="K3" s="13">
        <f>IF(A3="","",YEAR(A3))</f>
      </c>
    </row>
    <row r="4" spans="1:11" x14ac:dyDescent="0.25">
      <c r="A4" s="11"/>
      <c r="B4" s="9"/>
      <c r="C4" s="9"/>
      <c r="D4" s="9"/>
      <c r="E4" s="9"/>
      <c r="F4" s="9"/>
      <c r="G4" s="12">
        <f>IF(A4="","",IFERROR(INDEX(Settings!$B$2:$B$16,MATCH(D4,Settings!$A$2:$A$16,0)),0))</f>
      </c>
      <c r="H4" s="12">
        <f>IF(A4="","",N(E4)*G4)</f>
      </c>
      <c r="I4" s="12">
        <f>IF(A4="","",IF(F4="No",H4,0))</f>
      </c>
      <c r="J4" s="13">
        <f>IF(A4="","",MONTH(A4))</f>
      </c>
      <c r="K4" s="13">
        <f>IF(A4="","",YEAR(A4))</f>
      </c>
    </row>
    <row r="5" spans="1:11" x14ac:dyDescent="0.25">
      <c r="A5" s="11"/>
      <c r="B5" s="9"/>
      <c r="C5" s="9"/>
      <c r="D5" s="9"/>
      <c r="E5" s="9"/>
      <c r="F5" s="9"/>
      <c r="G5" s="12">
        <f>IF(A5="","",IFERROR(INDEX(Settings!$B$2:$B$16,MATCH(D5,Settings!$A$2:$A$16,0)),0))</f>
      </c>
      <c r="H5" s="12">
        <f>IF(A5="","",N(E5)*G5)</f>
      </c>
      <c r="I5" s="12">
        <f>IF(A5="","",IF(F5="No",H5,0))</f>
      </c>
      <c r="J5" s="13">
        <f>IF(A5="","",MONTH(A5))</f>
      </c>
      <c r="K5" s="13">
        <f>IF(A5="","",YEAR(A5))</f>
      </c>
    </row>
    <row r="6" spans="1:11" x14ac:dyDescent="0.25">
      <c r="A6" s="11"/>
      <c r="B6" s="9"/>
      <c r="C6" s="9"/>
      <c r="D6" s="9"/>
      <c r="E6" s="9"/>
      <c r="F6" s="9"/>
      <c r="G6" s="12">
        <f>IF(A6="","",IFERROR(INDEX(Settings!$B$2:$B$16,MATCH(D6,Settings!$A$2:$A$16,0)),0))</f>
      </c>
      <c r="H6" s="12">
        <f>IF(A6="","",N(E6)*G6)</f>
      </c>
      <c r="I6" s="12">
        <f>IF(A6="","",IF(F6="No",H6,0))</f>
      </c>
      <c r="J6" s="13">
        <f>IF(A6="","",MONTH(A6))</f>
      </c>
      <c r="K6" s="13">
        <f>IF(A6="","",YEAR(A6))</f>
      </c>
    </row>
    <row r="7" spans="1:11" x14ac:dyDescent="0.25">
      <c r="A7" s="11"/>
      <c r="B7" s="9"/>
      <c r="C7" s="9"/>
      <c r="D7" s="9"/>
      <c r="E7" s="9"/>
      <c r="F7" s="9"/>
      <c r="G7" s="12">
        <f>IF(A7="","",IFERROR(INDEX(Settings!$B$2:$B$16,MATCH(D7,Settings!$A$2:$A$16,0)),0))</f>
      </c>
      <c r="H7" s="12">
        <f>IF(A7="","",N(E7)*G7)</f>
      </c>
      <c r="I7" s="12">
        <f>IF(A7="","",IF(F7="No",H7,0))</f>
      </c>
      <c r="J7" s="13">
        <f>IF(A7="","",MONTH(A7))</f>
      </c>
      <c r="K7" s="13">
        <f>IF(A7="","",YEAR(A7))</f>
      </c>
    </row>
    <row r="8" spans="1:11" x14ac:dyDescent="0.25">
      <c r="A8" s="11"/>
      <c r="B8" s="9"/>
      <c r="C8" s="9"/>
      <c r="D8" s="9"/>
      <c r="E8" s="9"/>
      <c r="F8" s="9"/>
      <c r="G8" s="12">
        <f>IF(A8="","",IFERROR(INDEX(Settings!$B$2:$B$16,MATCH(D8,Settings!$A$2:$A$16,0)),0))</f>
      </c>
      <c r="H8" s="12">
        <f>IF(A8="","",N(E8)*G8)</f>
      </c>
      <c r="I8" s="12">
        <f>IF(A8="","",IF(F8="No",H8,0))</f>
      </c>
      <c r="J8" s="13">
        <f>IF(A8="","",MONTH(A8))</f>
      </c>
      <c r="K8" s="13">
        <f>IF(A8="","",YEAR(A8))</f>
      </c>
    </row>
    <row r="9" spans="1:11" x14ac:dyDescent="0.25">
      <c r="A9" s="11"/>
      <c r="B9" s="9"/>
      <c r="C9" s="9"/>
      <c r="D9" s="9"/>
      <c r="E9" s="9"/>
      <c r="F9" s="9"/>
      <c r="G9" s="12">
        <f>IF(A9="","",IFERROR(INDEX(Settings!$B$2:$B$16,MATCH(D9,Settings!$A$2:$A$16,0)),0))</f>
      </c>
      <c r="H9" s="12">
        <f>IF(A9="","",N(E9)*G9)</f>
      </c>
      <c r="I9" s="12">
        <f>IF(A9="","",IF(F9="No",H9,0))</f>
      </c>
      <c r="J9" s="13">
        <f>IF(A9="","",MONTH(A9))</f>
      </c>
      <c r="K9" s="13">
        <f>IF(A9="","",YEAR(A9))</f>
      </c>
    </row>
    <row r="10" spans="1:11" x14ac:dyDescent="0.25">
      <c r="A10" s="11"/>
      <c r="B10" s="9"/>
      <c r="C10" s="9"/>
      <c r="D10" s="9"/>
      <c r="E10" s="9"/>
      <c r="F10" s="9"/>
      <c r="G10" s="12">
        <f>IF(A10="","",IFERROR(INDEX(Settings!$B$2:$B$16,MATCH(D10,Settings!$A$2:$A$16,0)),0))</f>
      </c>
      <c r="H10" s="12">
        <f>IF(A10="","",N(E10)*G10)</f>
      </c>
      <c r="I10" s="12">
        <f>IF(A10="","",IF(F10="No",H10,0))</f>
      </c>
      <c r="J10" s="13">
        <f>IF(A10="","",MONTH(A10))</f>
      </c>
      <c r="K10" s="13">
        <f>IF(A10="","",YEAR(A10))</f>
      </c>
    </row>
    <row r="11" spans="1:11" x14ac:dyDescent="0.25">
      <c r="A11" s="11"/>
      <c r="B11" s="9"/>
      <c r="C11" s="9"/>
      <c r="D11" s="9"/>
      <c r="E11" s="9"/>
      <c r="F11" s="9"/>
      <c r="G11" s="12">
        <f>IF(A11="","",IFERROR(INDEX(Settings!$B$2:$B$16,MATCH(D11,Settings!$A$2:$A$16,0)),0))</f>
      </c>
      <c r="H11" s="12">
        <f>IF(A11="","",N(E11)*G11)</f>
      </c>
      <c r="I11" s="12">
        <f>IF(A11="","",IF(F11="No",H11,0))</f>
      </c>
      <c r="J11" s="13">
        <f>IF(A11="","",MONTH(A11))</f>
      </c>
      <c r="K11" s="13">
        <f>IF(A11="","",YEAR(A11))</f>
      </c>
    </row>
    <row r="12" spans="1:11" x14ac:dyDescent="0.25">
      <c r="A12" s="11"/>
      <c r="B12" s="9"/>
      <c r="C12" s="9"/>
      <c r="D12" s="9"/>
      <c r="E12" s="9"/>
      <c r="F12" s="9"/>
      <c r="G12" s="12">
        <f>IF(A12="","",IFERROR(INDEX(Settings!$B$2:$B$16,MATCH(D12,Settings!$A$2:$A$16,0)),0))</f>
      </c>
      <c r="H12" s="12">
        <f>IF(A12="","",N(E12)*G12)</f>
      </c>
      <c r="I12" s="12">
        <f>IF(A12="","",IF(F12="No",H12,0))</f>
      </c>
      <c r="J12" s="13">
        <f>IF(A12="","",MONTH(A12))</f>
      </c>
      <c r="K12" s="13">
        <f>IF(A12="","",YEAR(A12))</f>
      </c>
    </row>
    <row r="13" spans="1:11" x14ac:dyDescent="0.25">
      <c r="A13" s="11"/>
      <c r="B13" s="9"/>
      <c r="C13" s="9"/>
      <c r="D13" s="9"/>
      <c r="E13" s="9"/>
      <c r="F13" s="9"/>
      <c r="G13" s="12">
        <f>IF(A13="","",IFERROR(INDEX(Settings!$B$2:$B$16,MATCH(D13,Settings!$A$2:$A$16,0)),0))</f>
      </c>
      <c r="H13" s="12">
        <f>IF(A13="","",N(E13)*G13)</f>
      </c>
      <c r="I13" s="12">
        <f>IF(A13="","",IF(F13="No",H13,0))</f>
      </c>
      <c r="J13" s="13">
        <f>IF(A13="","",MONTH(A13))</f>
      </c>
      <c r="K13" s="13">
        <f>IF(A13="","",YEAR(A13))</f>
      </c>
    </row>
    <row r="14" spans="1:11" x14ac:dyDescent="0.25">
      <c r="A14" s="11"/>
      <c r="B14" s="9"/>
      <c r="C14" s="9"/>
      <c r="D14" s="9"/>
      <c r="E14" s="9"/>
      <c r="F14" s="9"/>
      <c r="G14" s="12">
        <f>IF(A14="","",IFERROR(INDEX(Settings!$B$2:$B$16,MATCH(D14,Settings!$A$2:$A$16,0)),0))</f>
      </c>
      <c r="H14" s="12">
        <f>IF(A14="","",N(E14)*G14)</f>
      </c>
      <c r="I14" s="12">
        <f>IF(A14="","",IF(F14="No",H14,0))</f>
      </c>
      <c r="J14" s="13">
        <f>IF(A14="","",MONTH(A14))</f>
      </c>
      <c r="K14" s="13">
        <f>IF(A14="","",YEAR(A14))</f>
      </c>
    </row>
    <row r="15" spans="1:11" x14ac:dyDescent="0.25">
      <c r="A15" s="11"/>
      <c r="B15" s="9"/>
      <c r="C15" s="9"/>
      <c r="D15" s="9"/>
      <c r="E15" s="9"/>
      <c r="F15" s="9"/>
      <c r="G15" s="12">
        <f>IF(A15="","",IFERROR(INDEX(Settings!$B$2:$B$16,MATCH(D15,Settings!$A$2:$A$16,0)),0))</f>
      </c>
      <c r="H15" s="12">
        <f>IF(A15="","",N(E15)*G15)</f>
      </c>
      <c r="I15" s="12">
        <f>IF(A15="","",IF(F15="No",H15,0))</f>
      </c>
      <c r="J15" s="13">
        <f>IF(A15="","",MONTH(A15))</f>
      </c>
      <c r="K15" s="13">
        <f>IF(A15="","",YEAR(A15))</f>
      </c>
    </row>
    <row r="16" spans="1:11" x14ac:dyDescent="0.25">
      <c r="A16" s="11"/>
      <c r="B16" s="9"/>
      <c r="C16" s="9"/>
      <c r="D16" s="9"/>
      <c r="E16" s="9"/>
      <c r="F16" s="9"/>
      <c r="G16" s="12">
        <f>IF(A16="","",IFERROR(INDEX(Settings!$B$2:$B$16,MATCH(D16,Settings!$A$2:$A$16,0)),0))</f>
      </c>
      <c r="H16" s="12">
        <f>IF(A16="","",N(E16)*G16)</f>
      </c>
      <c r="I16" s="12">
        <f>IF(A16="","",IF(F16="No",H16,0))</f>
      </c>
      <c r="J16" s="13">
        <f>IF(A16="","",MONTH(A16))</f>
      </c>
      <c r="K16" s="13">
        <f>IF(A16="","",YEAR(A16))</f>
      </c>
    </row>
    <row r="17" spans="1:11" x14ac:dyDescent="0.25">
      <c r="A17" s="11"/>
      <c r="B17" s="9"/>
      <c r="C17" s="9"/>
      <c r="D17" s="9"/>
      <c r="E17" s="9"/>
      <c r="F17" s="9"/>
      <c r="G17" s="12">
        <f>IF(A17="","",IFERROR(INDEX(Settings!$B$2:$B$16,MATCH(D17,Settings!$A$2:$A$16,0)),0))</f>
      </c>
      <c r="H17" s="12">
        <f>IF(A17="","",N(E17)*G17)</f>
      </c>
      <c r="I17" s="12">
        <f>IF(A17="","",IF(F17="No",H17,0))</f>
      </c>
      <c r="J17" s="13">
        <f>IF(A17="","",MONTH(A17))</f>
      </c>
      <c r="K17" s="13">
        <f>IF(A17="","",YEAR(A17))</f>
      </c>
    </row>
    <row r="18" spans="1:11" x14ac:dyDescent="0.25">
      <c r="A18" s="11"/>
      <c r="B18" s="9"/>
      <c r="C18" s="9"/>
      <c r="D18" s="9"/>
      <c r="E18" s="9"/>
      <c r="F18" s="9"/>
      <c r="G18" s="12">
        <f>IF(A18="","",IFERROR(INDEX(Settings!$B$2:$B$16,MATCH(D18,Settings!$A$2:$A$16,0)),0))</f>
      </c>
      <c r="H18" s="12">
        <f>IF(A18="","",N(E18)*G18)</f>
      </c>
      <c r="I18" s="12">
        <f>IF(A18="","",IF(F18="No",H18,0))</f>
      </c>
      <c r="J18" s="13">
        <f>IF(A18="","",MONTH(A18))</f>
      </c>
      <c r="K18" s="13">
        <f>IF(A18="","",YEAR(A18))</f>
      </c>
    </row>
    <row r="19" spans="1:11" x14ac:dyDescent="0.25">
      <c r="A19" s="11"/>
      <c r="B19" s="9"/>
      <c r="C19" s="9"/>
      <c r="D19" s="9"/>
      <c r="E19" s="9"/>
      <c r="F19" s="9"/>
      <c r="G19" s="12">
        <f>IF(A19="","",IFERROR(INDEX(Settings!$B$2:$B$16,MATCH(D19,Settings!$A$2:$A$16,0)),0))</f>
      </c>
      <c r="H19" s="12">
        <f>IF(A19="","",N(E19)*G19)</f>
      </c>
      <c r="I19" s="12">
        <f>IF(A19="","",IF(F19="No",H19,0))</f>
      </c>
      <c r="J19" s="13">
        <f>IF(A19="","",MONTH(A19))</f>
      </c>
      <c r="K19" s="13">
        <f>IF(A19="","",YEAR(A19))</f>
      </c>
    </row>
    <row r="20" spans="1:11" x14ac:dyDescent="0.25">
      <c r="A20" s="11"/>
      <c r="B20" s="9"/>
      <c r="C20" s="9"/>
      <c r="D20" s="9"/>
      <c r="E20" s="9"/>
      <c r="F20" s="9"/>
      <c r="G20" s="12">
        <f>IF(A20="","",IFERROR(INDEX(Settings!$B$2:$B$16,MATCH(D20,Settings!$A$2:$A$16,0)),0))</f>
      </c>
      <c r="H20" s="12">
        <f>IF(A20="","",N(E20)*G20)</f>
      </c>
      <c r="I20" s="12">
        <f>IF(A20="","",IF(F20="No",H20,0))</f>
      </c>
      <c r="J20" s="13">
        <f>IF(A20="","",MONTH(A20))</f>
      </c>
      <c r="K20" s="13">
        <f>IF(A20="","",YEAR(A20))</f>
      </c>
    </row>
    <row r="21" spans="1:11" x14ac:dyDescent="0.25">
      <c r="A21" s="11"/>
      <c r="B21" s="9"/>
      <c r="C21" s="9"/>
      <c r="D21" s="9"/>
      <c r="E21" s="9"/>
      <c r="F21" s="9"/>
      <c r="G21" s="12">
        <f>IF(A21="","",IFERROR(INDEX(Settings!$B$2:$B$16,MATCH(D21,Settings!$A$2:$A$16,0)),0))</f>
      </c>
      <c r="H21" s="12">
        <f>IF(A21="","",N(E21)*G21)</f>
      </c>
      <c r="I21" s="12">
        <f>IF(A21="","",IF(F21="No",H21,0))</f>
      </c>
      <c r="J21" s="13">
        <f>IF(A21="","",MONTH(A21))</f>
      </c>
      <c r="K21" s="13">
        <f>IF(A21="","",YEAR(A21))</f>
      </c>
    </row>
    <row r="22" spans="1:11" x14ac:dyDescent="0.25">
      <c r="A22" s="11"/>
      <c r="B22" s="9"/>
      <c r="C22" s="9"/>
      <c r="D22" s="9"/>
      <c r="E22" s="9"/>
      <c r="F22" s="9"/>
      <c r="G22" s="12">
        <f>IF(A22="","",IFERROR(INDEX(Settings!$B$2:$B$16,MATCH(D22,Settings!$A$2:$A$16,0)),0))</f>
      </c>
      <c r="H22" s="12">
        <f>IF(A22="","",N(E22)*G22)</f>
      </c>
      <c r="I22" s="12">
        <f>IF(A22="","",IF(F22="No",H22,0))</f>
      </c>
      <c r="J22" s="13">
        <f>IF(A22="","",MONTH(A22))</f>
      </c>
      <c r="K22" s="13">
        <f>IF(A22="","",YEAR(A22))</f>
      </c>
    </row>
    <row r="23" spans="1:11" x14ac:dyDescent="0.25">
      <c r="A23" s="11"/>
      <c r="B23" s="9"/>
      <c r="C23" s="9"/>
      <c r="D23" s="9"/>
      <c r="E23" s="9"/>
      <c r="F23" s="9"/>
      <c r="G23" s="12">
        <f>IF(A23="","",IFERROR(INDEX(Settings!$B$2:$B$16,MATCH(D23,Settings!$A$2:$A$16,0)),0))</f>
      </c>
      <c r="H23" s="12">
        <f>IF(A23="","",N(E23)*G23)</f>
      </c>
      <c r="I23" s="12">
        <f>IF(A23="","",IF(F23="No",H23,0))</f>
      </c>
      <c r="J23" s="13">
        <f>IF(A23="","",MONTH(A23))</f>
      </c>
      <c r="K23" s="13">
        <f>IF(A23="","",YEAR(A23))</f>
      </c>
    </row>
    <row r="24" spans="1:11" x14ac:dyDescent="0.25">
      <c r="A24" s="11"/>
      <c r="B24" s="9"/>
      <c r="C24" s="9"/>
      <c r="D24" s="9"/>
      <c r="E24" s="9"/>
      <c r="F24" s="9"/>
      <c r="G24" s="12">
        <f>IF(A24="","",IFERROR(INDEX(Settings!$B$2:$B$16,MATCH(D24,Settings!$A$2:$A$16,0)),0))</f>
      </c>
      <c r="H24" s="12">
        <f>IF(A24="","",N(E24)*G24)</f>
      </c>
      <c r="I24" s="12">
        <f>IF(A24="","",IF(F24="No",H24,0))</f>
      </c>
      <c r="J24" s="13">
        <f>IF(A24="","",MONTH(A24))</f>
      </c>
      <c r="K24" s="13">
        <f>IF(A24="","",YEAR(A24))</f>
      </c>
    </row>
    <row r="25" spans="1:11" x14ac:dyDescent="0.25">
      <c r="A25" s="11"/>
      <c r="B25" s="9"/>
      <c r="C25" s="9"/>
      <c r="D25" s="9"/>
      <c r="E25" s="9"/>
      <c r="F25" s="9"/>
      <c r="G25" s="12">
        <f>IF(A25="","",IFERROR(INDEX(Settings!$B$2:$B$16,MATCH(D25,Settings!$A$2:$A$16,0)),0))</f>
      </c>
      <c r="H25" s="12">
        <f>IF(A25="","",N(E25)*G25)</f>
      </c>
      <c r="I25" s="12">
        <f>IF(A25="","",IF(F25="No",H25,0))</f>
      </c>
      <c r="J25" s="13">
        <f>IF(A25="","",MONTH(A25))</f>
      </c>
      <c r="K25" s="13">
        <f>IF(A25="","",YEAR(A25))</f>
      </c>
    </row>
    <row r="26" spans="1:11" x14ac:dyDescent="0.25">
      <c r="A26" s="11"/>
      <c r="B26" s="9"/>
      <c r="C26" s="9"/>
      <c r="D26" s="9"/>
      <c r="E26" s="9"/>
      <c r="F26" s="9"/>
      <c r="G26" s="12">
        <f>IF(A26="","",IFERROR(INDEX(Settings!$B$2:$B$16,MATCH(D26,Settings!$A$2:$A$16,0)),0))</f>
      </c>
      <c r="H26" s="12">
        <f>IF(A26="","",N(E26)*G26)</f>
      </c>
      <c r="I26" s="12">
        <f>IF(A26="","",IF(F26="No",H26,0))</f>
      </c>
      <c r="J26" s="13">
        <f>IF(A26="","",MONTH(A26))</f>
      </c>
      <c r="K26" s="13">
        <f>IF(A26="","",YEAR(A26))</f>
      </c>
    </row>
    <row r="27" spans="1:11" x14ac:dyDescent="0.25">
      <c r="A27" s="11"/>
      <c r="B27" s="9"/>
      <c r="C27" s="9"/>
      <c r="D27" s="9"/>
      <c r="E27" s="9"/>
      <c r="F27" s="9"/>
      <c r="G27" s="12">
        <f>IF(A27="","",IFERROR(INDEX(Settings!$B$2:$B$16,MATCH(D27,Settings!$A$2:$A$16,0)),0))</f>
      </c>
      <c r="H27" s="12">
        <f>IF(A27="","",N(E27)*G27)</f>
      </c>
      <c r="I27" s="12">
        <f>IF(A27="","",IF(F27="No",H27,0))</f>
      </c>
      <c r="J27" s="13">
        <f>IF(A27="","",MONTH(A27))</f>
      </c>
      <c r="K27" s="13">
        <f>IF(A27="","",YEAR(A27))</f>
      </c>
    </row>
    <row r="28" spans="1:11" x14ac:dyDescent="0.25">
      <c r="A28" s="11"/>
      <c r="B28" s="9"/>
      <c r="C28" s="9"/>
      <c r="D28" s="9"/>
      <c r="E28" s="9"/>
      <c r="F28" s="9"/>
      <c r="G28" s="12">
        <f>IF(A28="","",IFERROR(INDEX(Settings!$B$2:$B$16,MATCH(D28,Settings!$A$2:$A$16,0)),0))</f>
      </c>
      <c r="H28" s="12">
        <f>IF(A28="","",N(E28)*G28)</f>
      </c>
      <c r="I28" s="12">
        <f>IF(A28="","",IF(F28="No",H28,0))</f>
      </c>
      <c r="J28" s="13">
        <f>IF(A28="","",MONTH(A28))</f>
      </c>
      <c r="K28" s="13">
        <f>IF(A28="","",YEAR(A28))</f>
      </c>
    </row>
    <row r="29" spans="1:11" x14ac:dyDescent="0.25">
      <c r="A29" s="11"/>
      <c r="B29" s="9"/>
      <c r="C29" s="9"/>
      <c r="D29" s="9"/>
      <c r="E29" s="9"/>
      <c r="F29" s="9"/>
      <c r="G29" s="12">
        <f>IF(A29="","",IFERROR(INDEX(Settings!$B$2:$B$16,MATCH(D29,Settings!$A$2:$A$16,0)),0))</f>
      </c>
      <c r="H29" s="12">
        <f>IF(A29="","",N(E29)*G29)</f>
      </c>
      <c r="I29" s="12">
        <f>IF(A29="","",IF(F29="No",H29,0))</f>
      </c>
      <c r="J29" s="13">
        <f>IF(A29="","",MONTH(A29))</f>
      </c>
      <c r="K29" s="13">
        <f>IF(A29="","",YEAR(A29))</f>
      </c>
    </row>
    <row r="30" spans="1:11" x14ac:dyDescent="0.25">
      <c r="A30" s="11"/>
      <c r="B30" s="9"/>
      <c r="C30" s="9"/>
      <c r="D30" s="9"/>
      <c r="E30" s="9"/>
      <c r="F30" s="9"/>
      <c r="G30" s="12">
        <f>IF(A30="","",IFERROR(INDEX(Settings!$B$2:$B$16,MATCH(D30,Settings!$A$2:$A$16,0)),0))</f>
      </c>
      <c r="H30" s="12">
        <f>IF(A30="","",N(E30)*G30)</f>
      </c>
      <c r="I30" s="12">
        <f>IF(A30="","",IF(F30="No",H30,0))</f>
      </c>
      <c r="J30" s="13">
        <f>IF(A30="","",MONTH(A30))</f>
      </c>
      <c r="K30" s="13">
        <f>IF(A30="","",YEAR(A30))</f>
      </c>
    </row>
    <row r="31" spans="1:11" x14ac:dyDescent="0.25">
      <c r="A31" s="11"/>
      <c r="B31" s="9"/>
      <c r="C31" s="9"/>
      <c r="D31" s="9"/>
      <c r="E31" s="9"/>
      <c r="F31" s="9"/>
      <c r="G31" s="12">
        <f>IF(A31="","",IFERROR(INDEX(Settings!$B$2:$B$16,MATCH(D31,Settings!$A$2:$A$16,0)),0))</f>
      </c>
      <c r="H31" s="12">
        <f>IF(A31="","",N(E31)*G31)</f>
      </c>
      <c r="I31" s="12">
        <f>IF(A31="","",IF(F31="No",H31,0))</f>
      </c>
      <c r="J31" s="13">
        <f>IF(A31="","",MONTH(A31))</f>
      </c>
      <c r="K31" s="13">
        <f>IF(A31="","",YEAR(A31))</f>
      </c>
    </row>
    <row r="32" spans="1:11" x14ac:dyDescent="0.25">
      <c r="A32" s="11"/>
      <c r="B32" s="9"/>
      <c r="C32" s="9"/>
      <c r="D32" s="9"/>
      <c r="E32" s="9"/>
      <c r="F32" s="9"/>
      <c r="G32" s="12">
        <f>IF(A32="","",IFERROR(INDEX(Settings!$B$2:$B$16,MATCH(D32,Settings!$A$2:$A$16,0)),0))</f>
      </c>
      <c r="H32" s="12">
        <f>IF(A32="","",N(E32)*G32)</f>
      </c>
      <c r="I32" s="12">
        <f>IF(A32="","",IF(F32="No",H32,0))</f>
      </c>
      <c r="J32" s="13">
        <f>IF(A32="","",MONTH(A32))</f>
      </c>
      <c r="K32" s="13">
        <f>IF(A32="","",YEAR(A32))</f>
      </c>
    </row>
    <row r="33" spans="1:11" x14ac:dyDescent="0.25">
      <c r="A33" s="11"/>
      <c r="B33" s="9"/>
      <c r="C33" s="9"/>
      <c r="D33" s="9"/>
      <c r="E33" s="9"/>
      <c r="F33" s="9"/>
      <c r="G33" s="12">
        <f>IF(A33="","",IFERROR(INDEX(Settings!$B$2:$B$16,MATCH(D33,Settings!$A$2:$A$16,0)),0))</f>
      </c>
      <c r="H33" s="12">
        <f>IF(A33="","",N(E33)*G33)</f>
      </c>
      <c r="I33" s="12">
        <f>IF(A33="","",IF(F33="No",H33,0))</f>
      </c>
      <c r="J33" s="13">
        <f>IF(A33="","",MONTH(A33))</f>
      </c>
      <c r="K33" s="13">
        <f>IF(A33="","",YEAR(A33))</f>
      </c>
    </row>
    <row r="34" spans="1:11" x14ac:dyDescent="0.25">
      <c r="A34" s="11"/>
      <c r="B34" s="9"/>
      <c r="C34" s="9"/>
      <c r="D34" s="9"/>
      <c r="E34" s="9"/>
      <c r="F34" s="9"/>
      <c r="G34" s="12">
        <f>IF(A34="","",IFERROR(INDEX(Settings!$B$2:$B$16,MATCH(D34,Settings!$A$2:$A$16,0)),0))</f>
      </c>
      <c r="H34" s="12">
        <f>IF(A34="","",N(E34)*G34)</f>
      </c>
      <c r="I34" s="12">
        <f>IF(A34="","",IF(F34="No",H34,0))</f>
      </c>
      <c r="J34" s="13">
        <f>IF(A34="","",MONTH(A34))</f>
      </c>
      <c r="K34" s="13">
        <f>IF(A34="","",YEAR(A34))</f>
      </c>
    </row>
    <row r="35" spans="1:11" x14ac:dyDescent="0.25">
      <c r="A35" s="11"/>
      <c r="B35" s="9"/>
      <c r="C35" s="9"/>
      <c r="D35" s="9"/>
      <c r="E35" s="9"/>
      <c r="F35" s="9"/>
      <c r="G35" s="12">
        <f>IF(A35="","",IFERROR(INDEX(Settings!$B$2:$B$16,MATCH(D35,Settings!$A$2:$A$16,0)),0))</f>
      </c>
      <c r="H35" s="12">
        <f>IF(A35="","",N(E35)*G35)</f>
      </c>
      <c r="I35" s="12">
        <f>IF(A35="","",IF(F35="No",H35,0))</f>
      </c>
      <c r="J35" s="13">
        <f>IF(A35="","",MONTH(A35))</f>
      </c>
      <c r="K35" s="13">
        <f>IF(A35="","",YEAR(A35))</f>
      </c>
    </row>
    <row r="36" spans="1:11" x14ac:dyDescent="0.25">
      <c r="A36" s="11"/>
      <c r="B36" s="9"/>
      <c r="C36" s="9"/>
      <c r="D36" s="9"/>
      <c r="E36" s="9"/>
      <c r="F36" s="9"/>
      <c r="G36" s="12">
        <f>IF(A36="","",IFERROR(INDEX(Settings!$B$2:$B$16,MATCH(D36,Settings!$A$2:$A$16,0)),0))</f>
      </c>
      <c r="H36" s="12">
        <f>IF(A36="","",N(E36)*G36)</f>
      </c>
      <c r="I36" s="12">
        <f>IF(A36="","",IF(F36="No",H36,0))</f>
      </c>
      <c r="J36" s="13">
        <f>IF(A36="","",MONTH(A36))</f>
      </c>
      <c r="K36" s="13">
        <f>IF(A36="","",YEAR(A36))</f>
      </c>
    </row>
    <row r="37" spans="1:11" x14ac:dyDescent="0.25">
      <c r="A37" s="11"/>
      <c r="B37" s="9"/>
      <c r="C37" s="9"/>
      <c r="D37" s="9"/>
      <c r="E37" s="9"/>
      <c r="F37" s="9"/>
      <c r="G37" s="12">
        <f>IF(A37="","",IFERROR(INDEX(Settings!$B$2:$B$16,MATCH(D37,Settings!$A$2:$A$16,0)),0))</f>
      </c>
      <c r="H37" s="12">
        <f>IF(A37="","",N(E37)*G37)</f>
      </c>
      <c r="I37" s="12">
        <f>IF(A37="","",IF(F37="No",H37,0))</f>
      </c>
      <c r="J37" s="13">
        <f>IF(A37="","",MONTH(A37))</f>
      </c>
      <c r="K37" s="13">
        <f>IF(A37="","",YEAR(A37))</f>
      </c>
    </row>
    <row r="38" spans="1:11" x14ac:dyDescent="0.25">
      <c r="A38" s="11"/>
      <c r="B38" s="9"/>
      <c r="C38" s="9"/>
      <c r="D38" s="9"/>
      <c r="E38" s="9"/>
      <c r="F38" s="9"/>
      <c r="G38" s="12">
        <f>IF(A38="","",IFERROR(INDEX(Settings!$B$2:$B$16,MATCH(D38,Settings!$A$2:$A$16,0)),0))</f>
      </c>
      <c r="H38" s="12">
        <f>IF(A38="","",N(E38)*G38)</f>
      </c>
      <c r="I38" s="12">
        <f>IF(A38="","",IF(F38="No",H38,0))</f>
      </c>
      <c r="J38" s="13">
        <f>IF(A38="","",MONTH(A38))</f>
      </c>
      <c r="K38" s="13">
        <f>IF(A38="","",YEAR(A38))</f>
      </c>
    </row>
    <row r="39" spans="1:11" x14ac:dyDescent="0.25">
      <c r="A39" s="11"/>
      <c r="B39" s="9"/>
      <c r="C39" s="9"/>
      <c r="D39" s="9"/>
      <c r="E39" s="9"/>
      <c r="F39" s="9"/>
      <c r="G39" s="12">
        <f>IF(A39="","",IFERROR(INDEX(Settings!$B$2:$B$16,MATCH(D39,Settings!$A$2:$A$16,0)),0))</f>
      </c>
      <c r="H39" s="12">
        <f>IF(A39="","",N(E39)*G39)</f>
      </c>
      <c r="I39" s="12">
        <f>IF(A39="","",IF(F39="No",H39,0))</f>
      </c>
      <c r="J39" s="13">
        <f>IF(A39="","",MONTH(A39))</f>
      </c>
      <c r="K39" s="13">
        <f>IF(A39="","",YEAR(A39))</f>
      </c>
    </row>
    <row r="40" spans="1:11" x14ac:dyDescent="0.25">
      <c r="A40" s="11"/>
      <c r="B40" s="9"/>
      <c r="C40" s="9"/>
      <c r="D40" s="9"/>
      <c r="E40" s="9"/>
      <c r="F40" s="9"/>
      <c r="G40" s="12">
        <f>IF(A40="","",IFERROR(INDEX(Settings!$B$2:$B$16,MATCH(D40,Settings!$A$2:$A$16,0)),0))</f>
      </c>
      <c r="H40" s="12">
        <f>IF(A40="","",N(E40)*G40)</f>
      </c>
      <c r="I40" s="12">
        <f>IF(A40="","",IF(F40="No",H40,0))</f>
      </c>
      <c r="J40" s="13">
        <f>IF(A40="","",MONTH(A40))</f>
      </c>
      <c r="K40" s="13">
        <f>IF(A40="","",YEAR(A40))</f>
      </c>
    </row>
    <row r="41" spans="1:11" x14ac:dyDescent="0.25">
      <c r="A41" s="11"/>
      <c r="B41" s="9"/>
      <c r="C41" s="9"/>
      <c r="D41" s="9"/>
      <c r="E41" s="9"/>
      <c r="F41" s="9"/>
      <c r="G41" s="12">
        <f>IF(A41="","",IFERROR(INDEX(Settings!$B$2:$B$16,MATCH(D41,Settings!$A$2:$A$16,0)),0))</f>
      </c>
      <c r="H41" s="12">
        <f>IF(A41="","",N(E41)*G41)</f>
      </c>
      <c r="I41" s="12">
        <f>IF(A41="","",IF(F41="No",H41,0))</f>
      </c>
      <c r="J41" s="13">
        <f>IF(A41="","",MONTH(A41))</f>
      </c>
      <c r="K41" s="13">
        <f>IF(A41="","",YEAR(A41))</f>
      </c>
    </row>
    <row r="42" spans="1:11" x14ac:dyDescent="0.25">
      <c r="A42" s="11"/>
      <c r="B42" s="9"/>
      <c r="C42" s="9"/>
      <c r="D42" s="9"/>
      <c r="E42" s="9"/>
      <c r="F42" s="9"/>
      <c r="G42" s="12">
        <f>IF(A42="","",IFERROR(INDEX(Settings!$B$2:$B$16,MATCH(D42,Settings!$A$2:$A$16,0)),0))</f>
      </c>
      <c r="H42" s="12">
        <f>IF(A42="","",N(E42)*G42)</f>
      </c>
      <c r="I42" s="12">
        <f>IF(A42="","",IF(F42="No",H42,0))</f>
      </c>
      <c r="J42" s="13">
        <f>IF(A42="","",MONTH(A42))</f>
      </c>
      <c r="K42" s="13">
        <f>IF(A42="","",YEAR(A42))</f>
      </c>
    </row>
    <row r="43" spans="1:11" x14ac:dyDescent="0.25">
      <c r="A43" s="11"/>
      <c r="B43" s="9"/>
      <c r="C43" s="9"/>
      <c r="D43" s="9"/>
      <c r="E43" s="9"/>
      <c r="F43" s="9"/>
      <c r="G43" s="12">
        <f>IF(A43="","",IFERROR(INDEX(Settings!$B$2:$B$16,MATCH(D43,Settings!$A$2:$A$16,0)),0))</f>
      </c>
      <c r="H43" s="12">
        <f>IF(A43="","",N(E43)*G43)</f>
      </c>
      <c r="I43" s="12">
        <f>IF(A43="","",IF(F43="No",H43,0))</f>
      </c>
      <c r="J43" s="13">
        <f>IF(A43="","",MONTH(A43))</f>
      </c>
      <c r="K43" s="13">
        <f>IF(A43="","",YEAR(A43))</f>
      </c>
    </row>
    <row r="44" spans="1:11" x14ac:dyDescent="0.25">
      <c r="A44" s="11"/>
      <c r="B44" s="9"/>
      <c r="C44" s="9"/>
      <c r="D44" s="9"/>
      <c r="E44" s="9"/>
      <c r="F44" s="9"/>
      <c r="G44" s="12">
        <f>IF(A44="","",IFERROR(INDEX(Settings!$B$2:$B$16,MATCH(D44,Settings!$A$2:$A$16,0)),0))</f>
      </c>
      <c r="H44" s="12">
        <f>IF(A44="","",N(E44)*G44)</f>
      </c>
      <c r="I44" s="12">
        <f>IF(A44="","",IF(F44="No",H44,0))</f>
      </c>
      <c r="J44" s="13">
        <f>IF(A44="","",MONTH(A44))</f>
      </c>
      <c r="K44" s="13">
        <f>IF(A44="","",YEAR(A44))</f>
      </c>
    </row>
    <row r="45" spans="1:11" x14ac:dyDescent="0.25">
      <c r="A45" s="11"/>
      <c r="B45" s="9"/>
      <c r="C45" s="9"/>
      <c r="D45" s="9"/>
      <c r="E45" s="9"/>
      <c r="F45" s="9"/>
      <c r="G45" s="12">
        <f>IF(A45="","",IFERROR(INDEX(Settings!$B$2:$B$16,MATCH(D45,Settings!$A$2:$A$16,0)),0))</f>
      </c>
      <c r="H45" s="12">
        <f>IF(A45="","",N(E45)*G45)</f>
      </c>
      <c r="I45" s="12">
        <f>IF(A45="","",IF(F45="No",H45,0))</f>
      </c>
      <c r="J45" s="13">
        <f>IF(A45="","",MONTH(A45))</f>
      </c>
      <c r="K45" s="13">
        <f>IF(A45="","",YEAR(A45))</f>
      </c>
    </row>
    <row r="46" spans="1:11" x14ac:dyDescent="0.25">
      <c r="A46" s="11"/>
      <c r="B46" s="9"/>
      <c r="C46" s="9"/>
      <c r="D46" s="9"/>
      <c r="E46" s="9"/>
      <c r="F46" s="9"/>
      <c r="G46" s="12">
        <f>IF(A46="","",IFERROR(INDEX(Settings!$B$2:$B$16,MATCH(D46,Settings!$A$2:$A$16,0)),0))</f>
      </c>
      <c r="H46" s="12">
        <f>IF(A46="","",N(E46)*G46)</f>
      </c>
      <c r="I46" s="12">
        <f>IF(A46="","",IF(F46="No",H46,0))</f>
      </c>
      <c r="J46" s="13">
        <f>IF(A46="","",MONTH(A46))</f>
      </c>
      <c r="K46" s="13">
        <f>IF(A46="","",YEAR(A46))</f>
      </c>
    </row>
    <row r="47" spans="1:11" x14ac:dyDescent="0.25">
      <c r="A47" s="11"/>
      <c r="B47" s="9"/>
      <c r="C47" s="9"/>
      <c r="D47" s="9"/>
      <c r="E47" s="9"/>
      <c r="F47" s="9"/>
      <c r="G47" s="12">
        <f>IF(A47="","",IFERROR(INDEX(Settings!$B$2:$B$16,MATCH(D47,Settings!$A$2:$A$16,0)),0))</f>
      </c>
      <c r="H47" s="12">
        <f>IF(A47="","",N(E47)*G47)</f>
      </c>
      <c r="I47" s="12">
        <f>IF(A47="","",IF(F47="No",H47,0))</f>
      </c>
      <c r="J47" s="13">
        <f>IF(A47="","",MONTH(A47))</f>
      </c>
      <c r="K47" s="13">
        <f>IF(A47="","",YEAR(A47))</f>
      </c>
    </row>
    <row r="48" spans="1:11" x14ac:dyDescent="0.25">
      <c r="A48" s="11"/>
      <c r="B48" s="9"/>
      <c r="C48" s="9"/>
      <c r="D48" s="9"/>
      <c r="E48" s="9"/>
      <c r="F48" s="9"/>
      <c r="G48" s="12">
        <f>IF(A48="","",IFERROR(INDEX(Settings!$B$2:$B$16,MATCH(D48,Settings!$A$2:$A$16,0)),0))</f>
      </c>
      <c r="H48" s="12">
        <f>IF(A48="","",N(E48)*G48)</f>
      </c>
      <c r="I48" s="12">
        <f>IF(A48="","",IF(F48="No",H48,0))</f>
      </c>
      <c r="J48" s="13">
        <f>IF(A48="","",MONTH(A48))</f>
      </c>
      <c r="K48" s="13">
        <f>IF(A48="","",YEAR(A48))</f>
      </c>
    </row>
    <row r="49" spans="1:11" x14ac:dyDescent="0.25">
      <c r="A49" s="11"/>
      <c r="B49" s="9"/>
      <c r="C49" s="9"/>
      <c r="D49" s="9"/>
      <c r="E49" s="9"/>
      <c r="F49" s="9"/>
      <c r="G49" s="12">
        <f>IF(A49="","",IFERROR(INDEX(Settings!$B$2:$B$16,MATCH(D49,Settings!$A$2:$A$16,0)),0))</f>
      </c>
      <c r="H49" s="12">
        <f>IF(A49="","",N(E49)*G49)</f>
      </c>
      <c r="I49" s="12">
        <f>IF(A49="","",IF(F49="No",H49,0))</f>
      </c>
      <c r="J49" s="13">
        <f>IF(A49="","",MONTH(A49))</f>
      </c>
      <c r="K49" s="13">
        <f>IF(A49="","",YEAR(A49))</f>
      </c>
    </row>
    <row r="50" spans="1:11" x14ac:dyDescent="0.25">
      <c r="A50" s="11"/>
      <c r="B50" s="9"/>
      <c r="C50" s="9"/>
      <c r="D50" s="9"/>
      <c r="E50" s="9"/>
      <c r="F50" s="9"/>
      <c r="G50" s="12">
        <f>IF(A50="","",IFERROR(INDEX(Settings!$B$2:$B$16,MATCH(D50,Settings!$A$2:$A$16,0)),0))</f>
      </c>
      <c r="H50" s="12">
        <f>IF(A50="","",N(E50)*G50)</f>
      </c>
      <c r="I50" s="12">
        <f>IF(A50="","",IF(F50="No",H50,0))</f>
      </c>
      <c r="J50" s="13">
        <f>IF(A50="","",MONTH(A50))</f>
      </c>
      <c r="K50" s="13">
        <f>IF(A50="","",YEAR(A50))</f>
      </c>
    </row>
    <row r="51" spans="1:11" x14ac:dyDescent="0.25">
      <c r="A51" s="11"/>
      <c r="B51" s="9"/>
      <c r="C51" s="9"/>
      <c r="D51" s="9"/>
      <c r="E51" s="9"/>
      <c r="F51" s="9"/>
      <c r="G51" s="12">
        <f>IF(A51="","",IFERROR(INDEX(Settings!$B$2:$B$16,MATCH(D51,Settings!$A$2:$A$16,0)),0))</f>
      </c>
      <c r="H51" s="12">
        <f>IF(A51="","",N(E51)*G51)</f>
      </c>
      <c r="I51" s="12">
        <f>IF(A51="","",IF(F51="No",H51,0))</f>
      </c>
      <c r="J51" s="13">
        <f>IF(A51="","",MONTH(A51))</f>
      </c>
      <c r="K51" s="13">
        <f>IF(A51="","",YEAR(A51))</f>
      </c>
    </row>
    <row r="52" spans="1:11" x14ac:dyDescent="0.25">
      <c r="A52" s="11"/>
      <c r="B52" s="9"/>
      <c r="C52" s="9"/>
      <c r="D52" s="9"/>
      <c r="E52" s="9"/>
      <c r="F52" s="9"/>
      <c r="G52" s="12">
        <f>IF(A52="","",IFERROR(INDEX(Settings!$B$2:$B$16,MATCH(D52,Settings!$A$2:$A$16,0)),0))</f>
      </c>
      <c r="H52" s="12">
        <f>IF(A52="","",N(E52)*G52)</f>
      </c>
      <c r="I52" s="12">
        <f>IF(A52="","",IF(F52="No",H52,0))</f>
      </c>
      <c r="J52" s="13">
        <f>IF(A52="","",MONTH(A52))</f>
      </c>
      <c r="K52" s="13">
        <f>IF(A52="","",YEAR(A52))</f>
      </c>
    </row>
    <row r="53" spans="1:11" x14ac:dyDescent="0.25">
      <c r="A53" s="11"/>
      <c r="B53" s="9"/>
      <c r="C53" s="9"/>
      <c r="D53" s="9"/>
      <c r="E53" s="9"/>
      <c r="F53" s="9"/>
      <c r="G53" s="12">
        <f>IF(A53="","",IFERROR(INDEX(Settings!$B$2:$B$16,MATCH(D53,Settings!$A$2:$A$16,0)),0))</f>
      </c>
      <c r="H53" s="12">
        <f>IF(A53="","",N(E53)*G53)</f>
      </c>
      <c r="I53" s="12">
        <f>IF(A53="","",IF(F53="No",H53,0))</f>
      </c>
      <c r="J53" s="13">
        <f>IF(A53="","",MONTH(A53))</f>
      </c>
      <c r="K53" s="13">
        <f>IF(A53="","",YEAR(A53))</f>
      </c>
    </row>
    <row r="54" spans="1:11" x14ac:dyDescent="0.25">
      <c r="A54" s="11"/>
      <c r="B54" s="9"/>
      <c r="C54" s="9"/>
      <c r="D54" s="9"/>
      <c r="E54" s="9"/>
      <c r="F54" s="9"/>
      <c r="G54" s="12">
        <f>IF(A54="","",IFERROR(INDEX(Settings!$B$2:$B$16,MATCH(D54,Settings!$A$2:$A$16,0)),0))</f>
      </c>
      <c r="H54" s="12">
        <f>IF(A54="","",N(E54)*G54)</f>
      </c>
      <c r="I54" s="12">
        <f>IF(A54="","",IF(F54="No",H54,0))</f>
      </c>
      <c r="J54" s="13">
        <f>IF(A54="","",MONTH(A54))</f>
      </c>
      <c r="K54" s="13">
        <f>IF(A54="","",YEAR(A54))</f>
      </c>
    </row>
    <row r="55" spans="1:11" x14ac:dyDescent="0.25">
      <c r="A55" s="11"/>
      <c r="B55" s="9"/>
      <c r="C55" s="9"/>
      <c r="D55" s="9"/>
      <c r="E55" s="9"/>
      <c r="F55" s="9"/>
      <c r="G55" s="12">
        <f>IF(A55="","",IFERROR(INDEX(Settings!$B$2:$B$16,MATCH(D55,Settings!$A$2:$A$16,0)),0))</f>
      </c>
      <c r="H55" s="12">
        <f>IF(A55="","",N(E55)*G55)</f>
      </c>
      <c r="I55" s="12">
        <f>IF(A55="","",IF(F55="No",H55,0))</f>
      </c>
      <c r="J55" s="13">
        <f>IF(A55="","",MONTH(A55))</f>
      </c>
      <c r="K55" s="13">
        <f>IF(A55="","",YEAR(A55))</f>
      </c>
    </row>
    <row r="56" spans="1:11" x14ac:dyDescent="0.25">
      <c r="A56" s="11"/>
      <c r="B56" s="9"/>
      <c r="C56" s="9"/>
      <c r="D56" s="9"/>
      <c r="E56" s="9"/>
      <c r="F56" s="9"/>
      <c r="G56" s="12">
        <f>IF(A56="","",IFERROR(INDEX(Settings!$B$2:$B$16,MATCH(D56,Settings!$A$2:$A$16,0)),0))</f>
      </c>
      <c r="H56" s="12">
        <f>IF(A56="","",N(E56)*G56)</f>
      </c>
      <c r="I56" s="12">
        <f>IF(A56="","",IF(F56="No",H56,0))</f>
      </c>
      <c r="J56" s="13">
        <f>IF(A56="","",MONTH(A56))</f>
      </c>
      <c r="K56" s="13">
        <f>IF(A56="","",YEAR(A56))</f>
      </c>
    </row>
    <row r="57" spans="1:11" x14ac:dyDescent="0.25">
      <c r="A57" s="11"/>
      <c r="B57" s="9"/>
      <c r="C57" s="9"/>
      <c r="D57" s="9"/>
      <c r="E57" s="9"/>
      <c r="F57" s="9"/>
      <c r="G57" s="12">
        <f>IF(A57="","",IFERROR(INDEX(Settings!$B$2:$B$16,MATCH(D57,Settings!$A$2:$A$16,0)),0))</f>
      </c>
      <c r="H57" s="12">
        <f>IF(A57="","",N(E57)*G57)</f>
      </c>
      <c r="I57" s="12">
        <f>IF(A57="","",IF(F57="No",H57,0))</f>
      </c>
      <c r="J57" s="13">
        <f>IF(A57="","",MONTH(A57))</f>
      </c>
      <c r="K57" s="13">
        <f>IF(A57="","",YEAR(A57))</f>
      </c>
    </row>
    <row r="58" spans="1:11" x14ac:dyDescent="0.25">
      <c r="A58" s="11"/>
      <c r="B58" s="9"/>
      <c r="C58" s="9"/>
      <c r="D58" s="9"/>
      <c r="E58" s="9"/>
      <c r="F58" s="9"/>
      <c r="G58" s="12">
        <f>IF(A58="","",IFERROR(INDEX(Settings!$B$2:$B$16,MATCH(D58,Settings!$A$2:$A$16,0)),0))</f>
      </c>
      <c r="H58" s="12">
        <f>IF(A58="","",N(E58)*G58)</f>
      </c>
      <c r="I58" s="12">
        <f>IF(A58="","",IF(F58="No",H58,0))</f>
      </c>
      <c r="J58" s="13">
        <f>IF(A58="","",MONTH(A58))</f>
      </c>
      <c r="K58" s="13">
        <f>IF(A58="","",YEAR(A58))</f>
      </c>
    </row>
    <row r="59" spans="1:11" x14ac:dyDescent="0.25">
      <c r="A59" s="11"/>
      <c r="B59" s="9"/>
      <c r="C59" s="9"/>
      <c r="D59" s="9"/>
      <c r="E59" s="9"/>
      <c r="F59" s="9"/>
      <c r="G59" s="12">
        <f>IF(A59="","",IFERROR(INDEX(Settings!$B$2:$B$16,MATCH(D59,Settings!$A$2:$A$16,0)),0))</f>
      </c>
      <c r="H59" s="12">
        <f>IF(A59="","",N(E59)*G59)</f>
      </c>
      <c r="I59" s="12">
        <f>IF(A59="","",IF(F59="No",H59,0))</f>
      </c>
      <c r="J59" s="13">
        <f>IF(A59="","",MONTH(A59))</f>
      </c>
      <c r="K59" s="13">
        <f>IF(A59="","",YEAR(A59))</f>
      </c>
    </row>
    <row r="60" spans="1:11" x14ac:dyDescent="0.25">
      <c r="A60" s="11"/>
      <c r="B60" s="9"/>
      <c r="C60" s="9"/>
      <c r="D60" s="9"/>
      <c r="E60" s="9"/>
      <c r="F60" s="9"/>
      <c r="G60" s="12">
        <f>IF(A60="","",IFERROR(INDEX(Settings!$B$2:$B$16,MATCH(D60,Settings!$A$2:$A$16,0)),0))</f>
      </c>
      <c r="H60" s="12">
        <f>IF(A60="","",N(E60)*G60)</f>
      </c>
      <c r="I60" s="12">
        <f>IF(A60="","",IF(F60="No",H60,0))</f>
      </c>
      <c r="J60" s="13">
        <f>IF(A60="","",MONTH(A60))</f>
      </c>
      <c r="K60" s="13">
        <f>IF(A60="","",YEAR(A60))</f>
      </c>
    </row>
    <row r="61" spans="1:11" x14ac:dyDescent="0.25">
      <c r="A61" s="11"/>
      <c r="B61" s="9"/>
      <c r="C61" s="9"/>
      <c r="D61" s="9"/>
      <c r="E61" s="9"/>
      <c r="F61" s="9"/>
      <c r="G61" s="12">
        <f>IF(A61="","",IFERROR(INDEX(Settings!$B$2:$B$16,MATCH(D61,Settings!$A$2:$A$16,0)),0))</f>
      </c>
      <c r="H61" s="12">
        <f>IF(A61="","",N(E61)*G61)</f>
      </c>
      <c r="I61" s="12">
        <f>IF(A61="","",IF(F61="No",H61,0))</f>
      </c>
      <c r="J61" s="13">
        <f>IF(A61="","",MONTH(A61))</f>
      </c>
      <c r="K61" s="13">
        <f>IF(A61="","",YEAR(A61))</f>
      </c>
    </row>
    <row r="62" spans="1:11" x14ac:dyDescent="0.25">
      <c r="A62" s="11"/>
      <c r="B62" s="9"/>
      <c r="C62" s="9"/>
      <c r="D62" s="9"/>
      <c r="E62" s="9"/>
      <c r="F62" s="9"/>
      <c r="G62" s="12">
        <f>IF(A62="","",IFERROR(INDEX(Settings!$B$2:$B$16,MATCH(D62,Settings!$A$2:$A$16,0)),0))</f>
      </c>
      <c r="H62" s="12">
        <f>IF(A62="","",N(E62)*G62)</f>
      </c>
      <c r="I62" s="12">
        <f>IF(A62="","",IF(F62="No",H62,0))</f>
      </c>
      <c r="J62" s="13">
        <f>IF(A62="","",MONTH(A62))</f>
      </c>
      <c r="K62" s="13">
        <f>IF(A62="","",YEAR(A62))</f>
      </c>
    </row>
    <row r="63" spans="1:11" x14ac:dyDescent="0.25">
      <c r="A63" s="11"/>
      <c r="B63" s="9"/>
      <c r="C63" s="9"/>
      <c r="D63" s="9"/>
      <c r="E63" s="9"/>
      <c r="F63" s="9"/>
      <c r="G63" s="12">
        <f>IF(A63="","",IFERROR(INDEX(Settings!$B$2:$B$16,MATCH(D63,Settings!$A$2:$A$16,0)),0))</f>
      </c>
      <c r="H63" s="12">
        <f>IF(A63="","",N(E63)*G63)</f>
      </c>
      <c r="I63" s="12">
        <f>IF(A63="","",IF(F63="No",H63,0))</f>
      </c>
      <c r="J63" s="13">
        <f>IF(A63="","",MONTH(A63))</f>
      </c>
      <c r="K63" s="13">
        <f>IF(A63="","",YEAR(A63))</f>
      </c>
    </row>
    <row r="64" spans="1:11" x14ac:dyDescent="0.25">
      <c r="A64" s="11"/>
      <c r="B64" s="9"/>
      <c r="C64" s="9"/>
      <c r="D64" s="9"/>
      <c r="E64" s="9"/>
      <c r="F64" s="9"/>
      <c r="G64" s="12">
        <f>IF(A64="","",IFERROR(INDEX(Settings!$B$2:$B$16,MATCH(D64,Settings!$A$2:$A$16,0)),0))</f>
      </c>
      <c r="H64" s="12">
        <f>IF(A64="","",N(E64)*G64)</f>
      </c>
      <c r="I64" s="12">
        <f>IF(A64="","",IF(F64="No",H64,0))</f>
      </c>
      <c r="J64" s="13">
        <f>IF(A64="","",MONTH(A64))</f>
      </c>
      <c r="K64" s="13">
        <f>IF(A64="","",YEAR(A64))</f>
      </c>
    </row>
    <row r="65" spans="1:11" x14ac:dyDescent="0.25">
      <c r="A65" s="11"/>
      <c r="B65" s="9"/>
      <c r="C65" s="9"/>
      <c r="D65" s="9"/>
      <c r="E65" s="9"/>
      <c r="F65" s="9"/>
      <c r="G65" s="12">
        <f>IF(A65="","",IFERROR(INDEX(Settings!$B$2:$B$16,MATCH(D65,Settings!$A$2:$A$16,0)),0))</f>
      </c>
      <c r="H65" s="12">
        <f>IF(A65="","",N(E65)*G65)</f>
      </c>
      <c r="I65" s="12">
        <f>IF(A65="","",IF(F65="No",H65,0))</f>
      </c>
      <c r="J65" s="13">
        <f>IF(A65="","",MONTH(A65))</f>
      </c>
      <c r="K65" s="13">
        <f>IF(A65="","",YEAR(A65))</f>
      </c>
    </row>
    <row r="66" spans="1:11" x14ac:dyDescent="0.25">
      <c r="A66" s="11"/>
      <c r="B66" s="9"/>
      <c r="C66" s="9"/>
      <c r="D66" s="9"/>
      <c r="E66" s="9"/>
      <c r="F66" s="9"/>
      <c r="G66" s="12">
        <f>IF(A66="","",IFERROR(INDEX(Settings!$B$2:$B$16,MATCH(D66,Settings!$A$2:$A$16,0)),0))</f>
      </c>
      <c r="H66" s="12">
        <f>IF(A66="","",N(E66)*G66)</f>
      </c>
      <c r="I66" s="12">
        <f>IF(A66="","",IF(F66="No",H66,0))</f>
      </c>
      <c r="J66" s="13">
        <f>IF(A66="","",MONTH(A66))</f>
      </c>
      <c r="K66" s="13">
        <f>IF(A66="","",YEAR(A66))</f>
      </c>
    </row>
    <row r="67" spans="1:11" x14ac:dyDescent="0.25">
      <c r="A67" s="11"/>
      <c r="B67" s="9"/>
      <c r="C67" s="9"/>
      <c r="D67" s="9"/>
      <c r="E67" s="9"/>
      <c r="F67" s="9"/>
      <c r="G67" s="12">
        <f>IF(A67="","",IFERROR(INDEX(Settings!$B$2:$B$16,MATCH(D67,Settings!$A$2:$A$16,0)),0))</f>
      </c>
      <c r="H67" s="12">
        <f>IF(A67="","",N(E67)*G67)</f>
      </c>
      <c r="I67" s="12">
        <f>IF(A67="","",IF(F67="No",H67,0))</f>
      </c>
      <c r="J67" s="13">
        <f>IF(A67="","",MONTH(A67))</f>
      </c>
      <c r="K67" s="13">
        <f>IF(A67="","",YEAR(A67))</f>
      </c>
    </row>
    <row r="68" spans="1:11" x14ac:dyDescent="0.25">
      <c r="A68" s="11"/>
      <c r="B68" s="9"/>
      <c r="C68" s="9"/>
      <c r="D68" s="9"/>
      <c r="E68" s="9"/>
      <c r="F68" s="9"/>
      <c r="G68" s="12">
        <f>IF(A68="","",IFERROR(INDEX(Settings!$B$2:$B$16,MATCH(D68,Settings!$A$2:$A$16,0)),0))</f>
      </c>
      <c r="H68" s="12">
        <f>IF(A68="","",N(E68)*G68)</f>
      </c>
      <c r="I68" s="12">
        <f>IF(A68="","",IF(F68="No",H68,0))</f>
      </c>
      <c r="J68" s="13">
        <f>IF(A68="","",MONTH(A68))</f>
      </c>
      <c r="K68" s="13">
        <f>IF(A68="","",YEAR(A68))</f>
      </c>
    </row>
    <row r="69" spans="1:11" x14ac:dyDescent="0.25">
      <c r="A69" s="11"/>
      <c r="B69" s="9"/>
      <c r="C69" s="9"/>
      <c r="D69" s="9"/>
      <c r="E69" s="9"/>
      <c r="F69" s="9"/>
      <c r="G69" s="12">
        <f>IF(A69="","",IFERROR(INDEX(Settings!$B$2:$B$16,MATCH(D69,Settings!$A$2:$A$16,0)),0))</f>
      </c>
      <c r="H69" s="12">
        <f>IF(A69="","",N(E69)*G69)</f>
      </c>
      <c r="I69" s="12">
        <f>IF(A69="","",IF(F69="No",H69,0))</f>
      </c>
      <c r="J69" s="13">
        <f>IF(A69="","",MONTH(A69))</f>
      </c>
      <c r="K69" s="13">
        <f>IF(A69="","",YEAR(A69))</f>
      </c>
    </row>
    <row r="70" spans="1:11" x14ac:dyDescent="0.25">
      <c r="A70" s="11"/>
      <c r="B70" s="9"/>
      <c r="C70" s="9"/>
      <c r="D70" s="9"/>
      <c r="E70" s="9"/>
      <c r="F70" s="9"/>
      <c r="G70" s="12">
        <f>IF(A70="","",IFERROR(INDEX(Settings!$B$2:$B$16,MATCH(D70,Settings!$A$2:$A$16,0)),0))</f>
      </c>
      <c r="H70" s="12">
        <f>IF(A70="","",N(E70)*G70)</f>
      </c>
      <c r="I70" s="12">
        <f>IF(A70="","",IF(F70="No",H70,0))</f>
      </c>
      <c r="J70" s="13">
        <f>IF(A70="","",MONTH(A70))</f>
      </c>
      <c r="K70" s="13">
        <f>IF(A70="","",YEAR(A70))</f>
      </c>
    </row>
    <row r="71" spans="1:11" x14ac:dyDescent="0.25">
      <c r="A71" s="11"/>
      <c r="B71" s="9"/>
      <c r="C71" s="9"/>
      <c r="D71" s="9"/>
      <c r="E71" s="9"/>
      <c r="F71" s="9"/>
      <c r="G71" s="12">
        <f>IF(A71="","",IFERROR(INDEX(Settings!$B$2:$B$16,MATCH(D71,Settings!$A$2:$A$16,0)),0))</f>
      </c>
      <c r="H71" s="12">
        <f>IF(A71="","",N(E71)*G71)</f>
      </c>
      <c r="I71" s="12">
        <f>IF(A71="","",IF(F71="No",H71,0))</f>
      </c>
      <c r="J71" s="13">
        <f>IF(A71="","",MONTH(A71))</f>
      </c>
      <c r="K71" s="13">
        <f>IF(A71="","",YEAR(A71))</f>
      </c>
    </row>
    <row r="72" spans="1:11" x14ac:dyDescent="0.25">
      <c r="A72" s="11"/>
      <c r="B72" s="9"/>
      <c r="C72" s="9"/>
      <c r="D72" s="9"/>
      <c r="E72" s="9"/>
      <c r="F72" s="9"/>
      <c r="G72" s="12">
        <f>IF(A72="","",IFERROR(INDEX(Settings!$B$2:$B$16,MATCH(D72,Settings!$A$2:$A$16,0)),0))</f>
      </c>
      <c r="H72" s="12">
        <f>IF(A72="","",N(E72)*G72)</f>
      </c>
      <c r="I72" s="12">
        <f>IF(A72="","",IF(F72="No",H72,0))</f>
      </c>
      <c r="J72" s="13">
        <f>IF(A72="","",MONTH(A72))</f>
      </c>
      <c r="K72" s="13">
        <f>IF(A72="","",YEAR(A72))</f>
      </c>
    </row>
    <row r="73" spans="1:11" x14ac:dyDescent="0.25">
      <c r="A73" s="11"/>
      <c r="B73" s="9"/>
      <c r="C73" s="9"/>
      <c r="D73" s="9"/>
      <c r="E73" s="9"/>
      <c r="F73" s="9"/>
      <c r="G73" s="12">
        <f>IF(A73="","",IFERROR(INDEX(Settings!$B$2:$B$16,MATCH(D73,Settings!$A$2:$A$16,0)),0))</f>
      </c>
      <c r="H73" s="12">
        <f>IF(A73="","",N(E73)*G73)</f>
      </c>
      <c r="I73" s="12">
        <f>IF(A73="","",IF(F73="No",H73,0))</f>
      </c>
      <c r="J73" s="13">
        <f>IF(A73="","",MONTH(A73))</f>
      </c>
      <c r="K73" s="13">
        <f>IF(A73="","",YEAR(A73))</f>
      </c>
    </row>
    <row r="74" spans="1:11" x14ac:dyDescent="0.25">
      <c r="A74" s="11"/>
      <c r="B74" s="9"/>
      <c r="C74" s="9"/>
      <c r="D74" s="9"/>
      <c r="E74" s="9"/>
      <c r="F74" s="9"/>
      <c r="G74" s="12">
        <f>IF(A74="","",IFERROR(INDEX(Settings!$B$2:$B$16,MATCH(D74,Settings!$A$2:$A$16,0)),0))</f>
      </c>
      <c r="H74" s="12">
        <f>IF(A74="","",N(E74)*G74)</f>
      </c>
      <c r="I74" s="12">
        <f>IF(A74="","",IF(F74="No",H74,0))</f>
      </c>
      <c r="J74" s="13">
        <f>IF(A74="","",MONTH(A74))</f>
      </c>
      <c r="K74" s="13">
        <f>IF(A74="","",YEAR(A74))</f>
      </c>
    </row>
    <row r="75" spans="1:11" x14ac:dyDescent="0.25">
      <c r="A75" s="11"/>
      <c r="B75" s="9"/>
      <c r="C75" s="9"/>
      <c r="D75" s="9"/>
      <c r="E75" s="9"/>
      <c r="F75" s="9"/>
      <c r="G75" s="12">
        <f>IF(A75="","",IFERROR(INDEX(Settings!$B$2:$B$16,MATCH(D75,Settings!$A$2:$A$16,0)),0))</f>
      </c>
      <c r="H75" s="12">
        <f>IF(A75="","",N(E75)*G75)</f>
      </c>
      <c r="I75" s="12">
        <f>IF(A75="","",IF(F75="No",H75,0))</f>
      </c>
      <c r="J75" s="13">
        <f>IF(A75="","",MONTH(A75))</f>
      </c>
      <c r="K75" s="13">
        <f>IF(A75="","",YEAR(A75))</f>
      </c>
    </row>
    <row r="76" spans="1:11" x14ac:dyDescent="0.25">
      <c r="A76" s="11"/>
      <c r="B76" s="9"/>
      <c r="C76" s="9"/>
      <c r="D76" s="9"/>
      <c r="E76" s="9"/>
      <c r="F76" s="9"/>
      <c r="G76" s="12">
        <f>IF(A76="","",IFERROR(INDEX(Settings!$B$2:$B$16,MATCH(D76,Settings!$A$2:$A$16,0)),0))</f>
      </c>
      <c r="H76" s="12">
        <f>IF(A76="","",N(E76)*G76)</f>
      </c>
      <c r="I76" s="12">
        <f>IF(A76="","",IF(F76="No",H76,0))</f>
      </c>
      <c r="J76" s="13">
        <f>IF(A76="","",MONTH(A76))</f>
      </c>
      <c r="K76" s="13">
        <f>IF(A76="","",YEAR(A76))</f>
      </c>
    </row>
    <row r="77" spans="1:11" x14ac:dyDescent="0.25">
      <c r="A77" s="11"/>
      <c r="B77" s="9"/>
      <c r="C77" s="9"/>
      <c r="D77" s="9"/>
      <c r="E77" s="9"/>
      <c r="F77" s="9"/>
      <c r="G77" s="12">
        <f>IF(A77="","",IFERROR(INDEX(Settings!$B$2:$B$16,MATCH(D77,Settings!$A$2:$A$16,0)),0))</f>
      </c>
      <c r="H77" s="12">
        <f>IF(A77="","",N(E77)*G77)</f>
      </c>
      <c r="I77" s="12">
        <f>IF(A77="","",IF(F77="No",H77,0))</f>
      </c>
      <c r="J77" s="13">
        <f>IF(A77="","",MONTH(A77))</f>
      </c>
      <c r="K77" s="13">
        <f>IF(A77="","",YEAR(A77))</f>
      </c>
    </row>
    <row r="78" spans="1:11" x14ac:dyDescent="0.25">
      <c r="A78" s="11"/>
      <c r="B78" s="9"/>
      <c r="C78" s="9"/>
      <c r="D78" s="9"/>
      <c r="E78" s="9"/>
      <c r="F78" s="9"/>
      <c r="G78" s="12">
        <f>IF(A78="","",IFERROR(INDEX(Settings!$B$2:$B$16,MATCH(D78,Settings!$A$2:$A$16,0)),0))</f>
      </c>
      <c r="H78" s="12">
        <f>IF(A78="","",N(E78)*G78)</f>
      </c>
      <c r="I78" s="12">
        <f>IF(A78="","",IF(F78="No",H78,0))</f>
      </c>
      <c r="J78" s="13">
        <f>IF(A78="","",MONTH(A78))</f>
      </c>
      <c r="K78" s="13">
        <f>IF(A78="","",YEAR(A78))</f>
      </c>
    </row>
    <row r="79" spans="1:11" x14ac:dyDescent="0.25">
      <c r="A79" s="11"/>
      <c r="B79" s="9"/>
      <c r="C79" s="9"/>
      <c r="D79" s="9"/>
      <c r="E79" s="9"/>
      <c r="F79" s="9"/>
      <c r="G79" s="12">
        <f>IF(A79="","",IFERROR(INDEX(Settings!$B$2:$B$16,MATCH(D79,Settings!$A$2:$A$16,0)),0))</f>
      </c>
      <c r="H79" s="12">
        <f>IF(A79="","",N(E79)*G79)</f>
      </c>
      <c r="I79" s="12">
        <f>IF(A79="","",IF(F79="No",H79,0))</f>
      </c>
      <c r="J79" s="13">
        <f>IF(A79="","",MONTH(A79))</f>
      </c>
      <c r="K79" s="13">
        <f>IF(A79="","",YEAR(A79))</f>
      </c>
    </row>
    <row r="80" spans="1:11" x14ac:dyDescent="0.25">
      <c r="A80" s="11"/>
      <c r="B80" s="9"/>
      <c r="C80" s="9"/>
      <c r="D80" s="9"/>
      <c r="E80" s="9"/>
      <c r="F80" s="9"/>
      <c r="G80" s="12">
        <f>IF(A80="","",IFERROR(INDEX(Settings!$B$2:$B$16,MATCH(D80,Settings!$A$2:$A$16,0)),0))</f>
      </c>
      <c r="H80" s="12">
        <f>IF(A80="","",N(E80)*G80)</f>
      </c>
      <c r="I80" s="12">
        <f>IF(A80="","",IF(F80="No",H80,0))</f>
      </c>
      <c r="J80" s="13">
        <f>IF(A80="","",MONTH(A80))</f>
      </c>
      <c r="K80" s="13">
        <f>IF(A80="","",YEAR(A80))</f>
      </c>
    </row>
    <row r="81" spans="1:11" x14ac:dyDescent="0.25">
      <c r="A81" s="11"/>
      <c r="B81" s="9"/>
      <c r="C81" s="9"/>
      <c r="D81" s="9"/>
      <c r="E81" s="9"/>
      <c r="F81" s="9"/>
      <c r="G81" s="12">
        <f>IF(A81="","",IFERROR(INDEX(Settings!$B$2:$B$16,MATCH(D81,Settings!$A$2:$A$16,0)),0))</f>
      </c>
      <c r="H81" s="12">
        <f>IF(A81="","",N(E81)*G81)</f>
      </c>
      <c r="I81" s="12">
        <f>IF(A81="","",IF(F81="No",H81,0))</f>
      </c>
      <c r="J81" s="13">
        <f>IF(A81="","",MONTH(A81))</f>
      </c>
      <c r="K81" s="13">
        <f>IF(A81="","",YEAR(A81))</f>
      </c>
    </row>
    <row r="82" spans="1:11" x14ac:dyDescent="0.25">
      <c r="A82" s="11"/>
      <c r="B82" s="9"/>
      <c r="C82" s="9"/>
      <c r="D82" s="9"/>
      <c r="E82" s="9"/>
      <c r="F82" s="9"/>
      <c r="G82" s="12">
        <f>IF(A82="","",IFERROR(INDEX(Settings!$B$2:$B$16,MATCH(D82,Settings!$A$2:$A$16,0)),0))</f>
      </c>
      <c r="H82" s="12">
        <f>IF(A82="","",N(E82)*G82)</f>
      </c>
      <c r="I82" s="12">
        <f>IF(A82="","",IF(F82="No",H82,0))</f>
      </c>
      <c r="J82" s="13">
        <f>IF(A82="","",MONTH(A82))</f>
      </c>
      <c r="K82" s="13">
        <f>IF(A82="","",YEAR(A82))</f>
      </c>
    </row>
    <row r="83" spans="1:11" x14ac:dyDescent="0.25">
      <c r="A83" s="11"/>
      <c r="B83" s="9"/>
      <c r="C83" s="9"/>
      <c r="D83" s="9"/>
      <c r="E83" s="9"/>
      <c r="F83" s="9"/>
      <c r="G83" s="12">
        <f>IF(A83="","",IFERROR(INDEX(Settings!$B$2:$B$16,MATCH(D83,Settings!$A$2:$A$16,0)),0))</f>
      </c>
      <c r="H83" s="12">
        <f>IF(A83="","",N(E83)*G83)</f>
      </c>
      <c r="I83" s="12">
        <f>IF(A83="","",IF(F83="No",H83,0))</f>
      </c>
      <c r="J83" s="13">
        <f>IF(A83="","",MONTH(A83))</f>
      </c>
      <c r="K83" s="13">
        <f>IF(A83="","",YEAR(A83))</f>
      </c>
    </row>
    <row r="84" spans="1:11" x14ac:dyDescent="0.25">
      <c r="A84" s="11"/>
      <c r="B84" s="9"/>
      <c r="C84" s="9"/>
      <c r="D84" s="9"/>
      <c r="E84" s="9"/>
      <c r="F84" s="9"/>
      <c r="G84" s="12">
        <f>IF(A84="","",IFERROR(INDEX(Settings!$B$2:$B$16,MATCH(D84,Settings!$A$2:$A$16,0)),0))</f>
      </c>
      <c r="H84" s="12">
        <f>IF(A84="","",N(E84)*G84)</f>
      </c>
      <c r="I84" s="12">
        <f>IF(A84="","",IF(F84="No",H84,0))</f>
      </c>
      <c r="J84" s="13">
        <f>IF(A84="","",MONTH(A84))</f>
      </c>
      <c r="K84" s="13">
        <f>IF(A84="","",YEAR(A84))</f>
      </c>
    </row>
    <row r="85" spans="1:11" x14ac:dyDescent="0.25">
      <c r="A85" s="11"/>
      <c r="B85" s="9"/>
      <c r="C85" s="9"/>
      <c r="D85" s="9"/>
      <c r="E85" s="9"/>
      <c r="F85" s="9"/>
      <c r="G85" s="12">
        <f>IF(A85="","",IFERROR(INDEX(Settings!$B$2:$B$16,MATCH(D85,Settings!$A$2:$A$16,0)),0))</f>
      </c>
      <c r="H85" s="12">
        <f>IF(A85="","",N(E85)*G85)</f>
      </c>
      <c r="I85" s="12">
        <f>IF(A85="","",IF(F85="No",H85,0))</f>
      </c>
      <c r="J85" s="13">
        <f>IF(A85="","",MONTH(A85))</f>
      </c>
      <c r="K85" s="13">
        <f>IF(A85="","",YEAR(A85))</f>
      </c>
    </row>
    <row r="86" spans="1:11" x14ac:dyDescent="0.25">
      <c r="A86" s="11"/>
      <c r="B86" s="9"/>
      <c r="C86" s="9"/>
      <c r="D86" s="9"/>
      <c r="E86" s="9"/>
      <c r="F86" s="9"/>
      <c r="G86" s="12">
        <f>IF(A86="","",IFERROR(INDEX(Settings!$B$2:$B$16,MATCH(D86,Settings!$A$2:$A$16,0)),0))</f>
      </c>
      <c r="H86" s="12">
        <f>IF(A86="","",N(E86)*G86)</f>
      </c>
      <c r="I86" s="12">
        <f>IF(A86="","",IF(F86="No",H86,0))</f>
      </c>
      <c r="J86" s="13">
        <f>IF(A86="","",MONTH(A86))</f>
      </c>
      <c r="K86" s="13">
        <f>IF(A86="","",YEAR(A86))</f>
      </c>
    </row>
    <row r="87" spans="1:11" x14ac:dyDescent="0.25">
      <c r="A87" s="11"/>
      <c r="B87" s="9"/>
      <c r="C87" s="9"/>
      <c r="D87" s="9"/>
      <c r="E87" s="9"/>
      <c r="F87" s="9"/>
      <c r="G87" s="12">
        <f>IF(A87="","",IFERROR(INDEX(Settings!$B$2:$B$16,MATCH(D87,Settings!$A$2:$A$16,0)),0))</f>
      </c>
      <c r="H87" s="12">
        <f>IF(A87="","",N(E87)*G87)</f>
      </c>
      <c r="I87" s="12">
        <f>IF(A87="","",IF(F87="No",H87,0))</f>
      </c>
      <c r="J87" s="13">
        <f>IF(A87="","",MONTH(A87))</f>
      </c>
      <c r="K87" s="13">
        <f>IF(A87="","",YEAR(A87))</f>
      </c>
    </row>
    <row r="88" spans="1:11" x14ac:dyDescent="0.25">
      <c r="A88" s="11"/>
      <c r="B88" s="9"/>
      <c r="C88" s="9"/>
      <c r="D88" s="9"/>
      <c r="E88" s="9"/>
      <c r="F88" s="9"/>
      <c r="G88" s="12">
        <f>IF(A88="","",IFERROR(INDEX(Settings!$B$2:$B$16,MATCH(D88,Settings!$A$2:$A$16,0)),0))</f>
      </c>
      <c r="H88" s="12">
        <f>IF(A88="","",N(E88)*G88)</f>
      </c>
      <c r="I88" s="12">
        <f>IF(A88="","",IF(F88="No",H88,0))</f>
      </c>
      <c r="J88" s="13">
        <f>IF(A88="","",MONTH(A88))</f>
      </c>
      <c r="K88" s="13">
        <f>IF(A88="","",YEAR(A88))</f>
      </c>
    </row>
    <row r="89" spans="1:11" x14ac:dyDescent="0.25">
      <c r="A89" s="11"/>
      <c r="B89" s="9"/>
      <c r="C89" s="9"/>
      <c r="D89" s="9"/>
      <c r="E89" s="9"/>
      <c r="F89" s="9"/>
      <c r="G89" s="12">
        <f>IF(A89="","",IFERROR(INDEX(Settings!$B$2:$B$16,MATCH(D89,Settings!$A$2:$A$16,0)),0))</f>
      </c>
      <c r="H89" s="12">
        <f>IF(A89="","",N(E89)*G89)</f>
      </c>
      <c r="I89" s="12">
        <f>IF(A89="","",IF(F89="No",H89,0))</f>
      </c>
      <c r="J89" s="13">
        <f>IF(A89="","",MONTH(A89))</f>
      </c>
      <c r="K89" s="13">
        <f>IF(A89="","",YEAR(A89))</f>
      </c>
    </row>
    <row r="90" spans="1:11" x14ac:dyDescent="0.25">
      <c r="A90" s="11"/>
      <c r="B90" s="9"/>
      <c r="C90" s="9"/>
      <c r="D90" s="9"/>
      <c r="E90" s="9"/>
      <c r="F90" s="9"/>
      <c r="G90" s="12">
        <f>IF(A90="","",IFERROR(INDEX(Settings!$B$2:$B$16,MATCH(D90,Settings!$A$2:$A$16,0)),0))</f>
      </c>
      <c r="H90" s="12">
        <f>IF(A90="","",N(E90)*G90)</f>
      </c>
      <c r="I90" s="12">
        <f>IF(A90="","",IF(F90="No",H90,0))</f>
      </c>
      <c r="J90" s="13">
        <f>IF(A90="","",MONTH(A90))</f>
      </c>
      <c r="K90" s="13">
        <f>IF(A90="","",YEAR(A90))</f>
      </c>
    </row>
    <row r="91" spans="1:11" x14ac:dyDescent="0.25">
      <c r="A91" s="11"/>
      <c r="B91" s="9"/>
      <c r="C91" s="9"/>
      <c r="D91" s="9"/>
      <c r="E91" s="9"/>
      <c r="F91" s="9"/>
      <c r="G91" s="12">
        <f>IF(A91="","",IFERROR(INDEX(Settings!$B$2:$B$16,MATCH(D91,Settings!$A$2:$A$16,0)),0))</f>
      </c>
      <c r="H91" s="12">
        <f>IF(A91="","",N(E91)*G91)</f>
      </c>
      <c r="I91" s="12">
        <f>IF(A91="","",IF(F91="No",H91,0))</f>
      </c>
      <c r="J91" s="13">
        <f>IF(A91="","",MONTH(A91))</f>
      </c>
      <c r="K91" s="13">
        <f>IF(A91="","",YEAR(A91))</f>
      </c>
    </row>
    <row r="92" spans="1:11" x14ac:dyDescent="0.25">
      <c r="A92" s="11"/>
      <c r="B92" s="9"/>
      <c r="C92" s="9"/>
      <c r="D92" s="9"/>
      <c r="E92" s="9"/>
      <c r="F92" s="9"/>
      <c r="G92" s="12">
        <f>IF(A92="","",IFERROR(INDEX(Settings!$B$2:$B$16,MATCH(D92,Settings!$A$2:$A$16,0)),0))</f>
      </c>
      <c r="H92" s="12">
        <f>IF(A92="","",N(E92)*G92)</f>
      </c>
      <c r="I92" s="12">
        <f>IF(A92="","",IF(F92="No",H92,0))</f>
      </c>
      <c r="J92" s="13">
        <f>IF(A92="","",MONTH(A92))</f>
      </c>
      <c r="K92" s="13">
        <f>IF(A92="","",YEAR(A92))</f>
      </c>
    </row>
    <row r="93" spans="1:11" x14ac:dyDescent="0.25">
      <c r="A93" s="11"/>
      <c r="B93" s="9"/>
      <c r="C93" s="9"/>
      <c r="D93" s="9"/>
      <c r="E93" s="9"/>
      <c r="F93" s="9"/>
      <c r="G93" s="12">
        <f>IF(A93="","",IFERROR(INDEX(Settings!$B$2:$B$16,MATCH(D93,Settings!$A$2:$A$16,0)),0))</f>
      </c>
      <c r="H93" s="12">
        <f>IF(A93="","",N(E93)*G93)</f>
      </c>
      <c r="I93" s="12">
        <f>IF(A93="","",IF(F93="No",H93,0))</f>
      </c>
      <c r="J93" s="13">
        <f>IF(A93="","",MONTH(A93))</f>
      </c>
      <c r="K93" s="13">
        <f>IF(A93="","",YEAR(A93))</f>
      </c>
    </row>
    <row r="94" spans="1:11" x14ac:dyDescent="0.25">
      <c r="A94" s="11"/>
      <c r="B94" s="9"/>
      <c r="C94" s="9"/>
      <c r="D94" s="9"/>
      <c r="E94" s="9"/>
      <c r="F94" s="9"/>
      <c r="G94" s="12">
        <f>IF(A94="","",IFERROR(INDEX(Settings!$B$2:$B$16,MATCH(D94,Settings!$A$2:$A$16,0)),0))</f>
      </c>
      <c r="H94" s="12">
        <f>IF(A94="","",N(E94)*G94)</f>
      </c>
      <c r="I94" s="12">
        <f>IF(A94="","",IF(F94="No",H94,0))</f>
      </c>
      <c r="J94" s="13">
        <f>IF(A94="","",MONTH(A94))</f>
      </c>
      <c r="K94" s="13">
        <f>IF(A94="","",YEAR(A94))</f>
      </c>
    </row>
    <row r="95" spans="1:11" x14ac:dyDescent="0.25">
      <c r="A95" s="11"/>
      <c r="B95" s="9"/>
      <c r="C95" s="9"/>
      <c r="D95" s="9"/>
      <c r="E95" s="9"/>
      <c r="F95" s="9"/>
      <c r="G95" s="12">
        <f>IF(A95="","",IFERROR(INDEX(Settings!$B$2:$B$16,MATCH(D95,Settings!$A$2:$A$16,0)),0))</f>
      </c>
      <c r="H95" s="12">
        <f>IF(A95="","",N(E95)*G95)</f>
      </c>
      <c r="I95" s="12">
        <f>IF(A95="","",IF(F95="No",H95,0))</f>
      </c>
      <c r="J95" s="13">
        <f>IF(A95="","",MONTH(A95))</f>
      </c>
      <c r="K95" s="13">
        <f>IF(A95="","",YEAR(A95))</f>
      </c>
    </row>
    <row r="96" spans="1:11" x14ac:dyDescent="0.25">
      <c r="A96" s="11"/>
      <c r="B96" s="9"/>
      <c r="C96" s="9"/>
      <c r="D96" s="9"/>
      <c r="E96" s="9"/>
      <c r="F96" s="9"/>
      <c r="G96" s="12">
        <f>IF(A96="","",IFERROR(INDEX(Settings!$B$2:$B$16,MATCH(D96,Settings!$A$2:$A$16,0)),0))</f>
      </c>
      <c r="H96" s="12">
        <f>IF(A96="","",N(E96)*G96)</f>
      </c>
      <c r="I96" s="12">
        <f>IF(A96="","",IF(F96="No",H96,0))</f>
      </c>
      <c r="J96" s="13">
        <f>IF(A96="","",MONTH(A96))</f>
      </c>
      <c r="K96" s="13">
        <f>IF(A96="","",YEAR(A96))</f>
      </c>
    </row>
    <row r="97" spans="1:11" x14ac:dyDescent="0.25">
      <c r="A97" s="11"/>
      <c r="B97" s="9"/>
      <c r="C97" s="9"/>
      <c r="D97" s="9"/>
      <c r="E97" s="9"/>
      <c r="F97" s="9"/>
      <c r="G97" s="12">
        <f>IF(A97="","",IFERROR(INDEX(Settings!$B$2:$B$16,MATCH(D97,Settings!$A$2:$A$16,0)),0))</f>
      </c>
      <c r="H97" s="12">
        <f>IF(A97="","",N(E97)*G97)</f>
      </c>
      <c r="I97" s="12">
        <f>IF(A97="","",IF(F97="No",H97,0))</f>
      </c>
      <c r="J97" s="13">
        <f>IF(A97="","",MONTH(A97))</f>
      </c>
      <c r="K97" s="13">
        <f>IF(A97="","",YEAR(A97))</f>
      </c>
    </row>
    <row r="98" spans="1:11" x14ac:dyDescent="0.25">
      <c r="A98" s="11"/>
      <c r="B98" s="9"/>
      <c r="C98" s="9"/>
      <c r="D98" s="9"/>
      <c r="E98" s="9"/>
      <c r="F98" s="9"/>
      <c r="G98" s="12">
        <f>IF(A98="","",IFERROR(INDEX(Settings!$B$2:$B$16,MATCH(D98,Settings!$A$2:$A$16,0)),0))</f>
      </c>
      <c r="H98" s="12">
        <f>IF(A98="","",N(E98)*G98)</f>
      </c>
      <c r="I98" s="12">
        <f>IF(A98="","",IF(F98="No",H98,0))</f>
      </c>
      <c r="J98" s="13">
        <f>IF(A98="","",MONTH(A98))</f>
      </c>
      <c r="K98" s="13">
        <f>IF(A98="","",YEAR(A98))</f>
      </c>
    </row>
    <row r="99" spans="1:11" x14ac:dyDescent="0.25">
      <c r="A99" s="11"/>
      <c r="B99" s="9"/>
      <c r="C99" s="9"/>
      <c r="D99" s="9"/>
      <c r="E99" s="9"/>
      <c r="F99" s="9"/>
      <c r="G99" s="12">
        <f>IF(A99="","",IFERROR(INDEX(Settings!$B$2:$B$16,MATCH(D99,Settings!$A$2:$A$16,0)),0))</f>
      </c>
      <c r="H99" s="12">
        <f>IF(A99="","",N(E99)*G99)</f>
      </c>
      <c r="I99" s="12">
        <f>IF(A99="","",IF(F99="No",H99,0))</f>
      </c>
      <c r="J99" s="13">
        <f>IF(A99="","",MONTH(A99))</f>
      </c>
      <c r="K99" s="13">
        <f>IF(A99="","",YEAR(A99))</f>
      </c>
    </row>
    <row r="100" spans="1:11" x14ac:dyDescent="0.25">
      <c r="A100" s="11"/>
      <c r="B100" s="9"/>
      <c r="C100" s="9"/>
      <c r="D100" s="9"/>
      <c r="E100" s="9"/>
      <c r="F100" s="9"/>
      <c r="G100" s="12">
        <f>IF(A100="","",IFERROR(INDEX(Settings!$B$2:$B$16,MATCH(D100,Settings!$A$2:$A$16,0)),0))</f>
      </c>
      <c r="H100" s="12">
        <f>IF(A100="","",N(E100)*G100)</f>
      </c>
      <c r="I100" s="12">
        <f>IF(A100="","",IF(F100="No",H100,0))</f>
      </c>
      <c r="J100" s="13">
        <f>IF(A100="","",MONTH(A100))</f>
      </c>
      <c r="K100" s="13">
        <f>IF(A100="","",YEAR(A100))</f>
      </c>
    </row>
    <row r="101" spans="1:11" x14ac:dyDescent="0.25">
      <c r="A101" s="11"/>
      <c r="B101" s="9"/>
      <c r="C101" s="9"/>
      <c r="D101" s="9"/>
      <c r="E101" s="9"/>
      <c r="F101" s="9"/>
      <c r="G101" s="12">
        <f>IF(A101="","",IFERROR(INDEX(Settings!$B$2:$B$16,MATCH(D101,Settings!$A$2:$A$16,0)),0))</f>
      </c>
      <c r="H101" s="12">
        <f>IF(A101="","",N(E101)*G101)</f>
      </c>
      <c r="I101" s="12">
        <f>IF(A101="","",IF(F101="No",H101,0))</f>
      </c>
      <c r="J101" s="13">
        <f>IF(A101="","",MONTH(A101))</f>
      </c>
      <c r="K101" s="13">
        <f>IF(A101="","",YEAR(A101))</f>
      </c>
    </row>
    <row r="102" spans="1:11" x14ac:dyDescent="0.25">
      <c r="A102" s="11"/>
      <c r="B102" s="9"/>
      <c r="C102" s="9"/>
      <c r="D102" s="9"/>
      <c r="E102" s="9"/>
      <c r="F102" s="9"/>
      <c r="G102" s="12">
        <f>IF(A102="","",IFERROR(INDEX(Settings!$B$2:$B$16,MATCH(D102,Settings!$A$2:$A$16,0)),0))</f>
      </c>
      <c r="H102" s="12">
        <f>IF(A102="","",N(E102)*G102)</f>
      </c>
      <c r="I102" s="12">
        <f>IF(A102="","",IF(F102="No",H102,0))</f>
      </c>
      <c r="J102" s="13">
        <f>IF(A102="","",MONTH(A102))</f>
      </c>
      <c r="K102" s="13">
        <f>IF(A102="","",YEAR(A102))</f>
      </c>
    </row>
    <row r="103" spans="1:11" x14ac:dyDescent="0.25">
      <c r="A103" s="11"/>
      <c r="B103" s="9"/>
      <c r="C103" s="9"/>
      <c r="D103" s="9"/>
      <c r="E103" s="9"/>
      <c r="F103" s="9"/>
      <c r="G103" s="12">
        <f>IF(A103="","",IFERROR(INDEX(Settings!$B$2:$B$16,MATCH(D103,Settings!$A$2:$A$16,0)),0))</f>
      </c>
      <c r="H103" s="12">
        <f>IF(A103="","",N(E103)*G103)</f>
      </c>
      <c r="I103" s="12">
        <f>IF(A103="","",IF(F103="No",H103,0))</f>
      </c>
      <c r="J103" s="13">
        <f>IF(A103="","",MONTH(A103))</f>
      </c>
      <c r="K103" s="13">
        <f>IF(A103="","",YEAR(A103))</f>
      </c>
    </row>
    <row r="104" spans="1:11" x14ac:dyDescent="0.25">
      <c r="A104" s="11"/>
      <c r="B104" s="9"/>
      <c r="C104" s="9"/>
      <c r="D104" s="9"/>
      <c r="E104" s="9"/>
      <c r="F104" s="9"/>
      <c r="G104" s="12">
        <f>IF(A104="","",IFERROR(INDEX(Settings!$B$2:$B$16,MATCH(D104,Settings!$A$2:$A$16,0)),0))</f>
      </c>
      <c r="H104" s="12">
        <f>IF(A104="","",N(E104)*G104)</f>
      </c>
      <c r="I104" s="12">
        <f>IF(A104="","",IF(F104="No",H104,0))</f>
      </c>
      <c r="J104" s="13">
        <f>IF(A104="","",MONTH(A104))</f>
      </c>
      <c r="K104" s="13">
        <f>IF(A104="","",YEAR(A104))</f>
      </c>
    </row>
    <row r="105" spans="1:11" x14ac:dyDescent="0.25">
      <c r="A105" s="11"/>
      <c r="B105" s="9"/>
      <c r="C105" s="9"/>
      <c r="D105" s="9"/>
      <c r="E105" s="9"/>
      <c r="F105" s="9"/>
      <c r="G105" s="12">
        <f>IF(A105="","",IFERROR(INDEX(Settings!$B$2:$B$16,MATCH(D105,Settings!$A$2:$A$16,0)),0))</f>
      </c>
      <c r="H105" s="12">
        <f>IF(A105="","",N(E105)*G105)</f>
      </c>
      <c r="I105" s="12">
        <f>IF(A105="","",IF(F105="No",H105,0))</f>
      </c>
      <c r="J105" s="13">
        <f>IF(A105="","",MONTH(A105))</f>
      </c>
      <c r="K105" s="13">
        <f>IF(A105="","",YEAR(A105))</f>
      </c>
    </row>
    <row r="106" spans="1:11" x14ac:dyDescent="0.25">
      <c r="A106" s="11"/>
      <c r="B106" s="9"/>
      <c r="C106" s="9"/>
      <c r="D106" s="9"/>
      <c r="E106" s="9"/>
      <c r="F106" s="9"/>
      <c r="G106" s="12">
        <f>IF(A106="","",IFERROR(INDEX(Settings!$B$2:$B$16,MATCH(D106,Settings!$A$2:$A$16,0)),0))</f>
      </c>
      <c r="H106" s="12">
        <f>IF(A106="","",N(E106)*G106)</f>
      </c>
      <c r="I106" s="12">
        <f>IF(A106="","",IF(F106="No",H106,0))</f>
      </c>
      <c r="J106" s="13">
        <f>IF(A106="","",MONTH(A106))</f>
      </c>
      <c r="K106" s="13">
        <f>IF(A106="","",YEAR(A106))</f>
      </c>
    </row>
    <row r="107" spans="1:11" x14ac:dyDescent="0.25">
      <c r="A107" s="11"/>
      <c r="B107" s="9"/>
      <c r="C107" s="9"/>
      <c r="D107" s="9"/>
      <c r="E107" s="9"/>
      <c r="F107" s="9"/>
      <c r="G107" s="12">
        <f>IF(A107="","",IFERROR(INDEX(Settings!$B$2:$B$16,MATCH(D107,Settings!$A$2:$A$16,0)),0))</f>
      </c>
      <c r="H107" s="12">
        <f>IF(A107="","",N(E107)*G107)</f>
      </c>
      <c r="I107" s="12">
        <f>IF(A107="","",IF(F107="No",H107,0))</f>
      </c>
      <c r="J107" s="13">
        <f>IF(A107="","",MONTH(A107))</f>
      </c>
      <c r="K107" s="13">
        <f>IF(A107="","",YEAR(A107))</f>
      </c>
    </row>
    <row r="108" spans="1:11" x14ac:dyDescent="0.25">
      <c r="A108" s="11"/>
      <c r="B108" s="9"/>
      <c r="C108" s="9"/>
      <c r="D108" s="9"/>
      <c r="E108" s="9"/>
      <c r="F108" s="9"/>
      <c r="G108" s="12">
        <f>IF(A108="","",IFERROR(INDEX(Settings!$B$2:$B$16,MATCH(D108,Settings!$A$2:$A$16,0)),0))</f>
      </c>
      <c r="H108" s="12">
        <f>IF(A108="","",N(E108)*G108)</f>
      </c>
      <c r="I108" s="12">
        <f>IF(A108="","",IF(F108="No",H108,0))</f>
      </c>
      <c r="J108" s="13">
        <f>IF(A108="","",MONTH(A108))</f>
      </c>
      <c r="K108" s="13">
        <f>IF(A108="","",YEAR(A108))</f>
      </c>
    </row>
    <row r="109" spans="1:11" x14ac:dyDescent="0.25">
      <c r="A109" s="11"/>
      <c r="B109" s="9"/>
      <c r="C109" s="9"/>
      <c r="D109" s="9"/>
      <c r="E109" s="9"/>
      <c r="F109" s="9"/>
      <c r="G109" s="12">
        <f>IF(A109="","",IFERROR(INDEX(Settings!$B$2:$B$16,MATCH(D109,Settings!$A$2:$A$16,0)),0))</f>
      </c>
      <c r="H109" s="12">
        <f>IF(A109="","",N(E109)*G109)</f>
      </c>
      <c r="I109" s="12">
        <f>IF(A109="","",IF(F109="No",H109,0))</f>
      </c>
      <c r="J109" s="13">
        <f>IF(A109="","",MONTH(A109))</f>
      </c>
      <c r="K109" s="13">
        <f>IF(A109="","",YEAR(A109))</f>
      </c>
    </row>
    <row r="110" spans="1:11" x14ac:dyDescent="0.25">
      <c r="A110" s="11"/>
      <c r="B110" s="9"/>
      <c r="C110" s="9"/>
      <c r="D110" s="9"/>
      <c r="E110" s="9"/>
      <c r="F110" s="9"/>
      <c r="G110" s="12">
        <f>IF(A110="","",IFERROR(INDEX(Settings!$B$2:$B$16,MATCH(D110,Settings!$A$2:$A$16,0)),0))</f>
      </c>
      <c r="H110" s="12">
        <f>IF(A110="","",N(E110)*G110)</f>
      </c>
      <c r="I110" s="12">
        <f>IF(A110="","",IF(F110="No",H110,0))</f>
      </c>
      <c r="J110" s="13">
        <f>IF(A110="","",MONTH(A110))</f>
      </c>
      <c r="K110" s="13">
        <f>IF(A110="","",YEAR(A110))</f>
      </c>
    </row>
    <row r="111" spans="1:11" x14ac:dyDescent="0.25">
      <c r="A111" s="11"/>
      <c r="B111" s="9"/>
      <c r="C111" s="9"/>
      <c r="D111" s="9"/>
      <c r="E111" s="9"/>
      <c r="F111" s="9"/>
      <c r="G111" s="12">
        <f>IF(A111="","",IFERROR(INDEX(Settings!$B$2:$B$16,MATCH(D111,Settings!$A$2:$A$16,0)),0))</f>
      </c>
      <c r="H111" s="12">
        <f>IF(A111="","",N(E111)*G111)</f>
      </c>
      <c r="I111" s="12">
        <f>IF(A111="","",IF(F111="No",H111,0))</f>
      </c>
      <c r="J111" s="13">
        <f>IF(A111="","",MONTH(A111))</f>
      </c>
      <c r="K111" s="13">
        <f>IF(A111="","",YEAR(A111))</f>
      </c>
    </row>
    <row r="112" spans="1:11" x14ac:dyDescent="0.25">
      <c r="A112" s="11"/>
      <c r="B112" s="9"/>
      <c r="C112" s="9"/>
      <c r="D112" s="9"/>
      <c r="E112" s="9"/>
      <c r="F112" s="9"/>
      <c r="G112" s="12">
        <f>IF(A112="","",IFERROR(INDEX(Settings!$B$2:$B$16,MATCH(D112,Settings!$A$2:$A$16,0)),0))</f>
      </c>
      <c r="H112" s="12">
        <f>IF(A112="","",N(E112)*G112)</f>
      </c>
      <c r="I112" s="12">
        <f>IF(A112="","",IF(F112="No",H112,0))</f>
      </c>
      <c r="J112" s="13">
        <f>IF(A112="","",MONTH(A112))</f>
      </c>
      <c r="K112" s="13">
        <f>IF(A112="","",YEAR(A112))</f>
      </c>
    </row>
    <row r="113" spans="1:11" x14ac:dyDescent="0.25">
      <c r="A113" s="11"/>
      <c r="B113" s="9"/>
      <c r="C113" s="9"/>
      <c r="D113" s="9"/>
      <c r="E113" s="9"/>
      <c r="F113" s="9"/>
      <c r="G113" s="12">
        <f>IF(A113="","",IFERROR(INDEX(Settings!$B$2:$B$16,MATCH(D113,Settings!$A$2:$A$16,0)),0))</f>
      </c>
      <c r="H113" s="12">
        <f>IF(A113="","",N(E113)*G113)</f>
      </c>
      <c r="I113" s="12">
        <f>IF(A113="","",IF(F113="No",H113,0))</f>
      </c>
      <c r="J113" s="13">
        <f>IF(A113="","",MONTH(A113))</f>
      </c>
      <c r="K113" s="13">
        <f>IF(A113="","",YEAR(A113))</f>
      </c>
    </row>
    <row r="114" spans="1:11" x14ac:dyDescent="0.25">
      <c r="A114" s="11"/>
      <c r="B114" s="9"/>
      <c r="C114" s="9"/>
      <c r="D114" s="9"/>
      <c r="E114" s="9"/>
      <c r="F114" s="9"/>
      <c r="G114" s="12">
        <f>IF(A114="","",IFERROR(INDEX(Settings!$B$2:$B$16,MATCH(D114,Settings!$A$2:$A$16,0)),0))</f>
      </c>
      <c r="H114" s="12">
        <f>IF(A114="","",N(E114)*G114)</f>
      </c>
      <c r="I114" s="12">
        <f>IF(A114="","",IF(F114="No",H114,0))</f>
      </c>
      <c r="J114" s="13">
        <f>IF(A114="","",MONTH(A114))</f>
      </c>
      <c r="K114" s="13">
        <f>IF(A114="","",YEAR(A114))</f>
      </c>
    </row>
    <row r="115" spans="1:11" x14ac:dyDescent="0.25">
      <c r="A115" s="11"/>
      <c r="B115" s="9"/>
      <c r="C115" s="9"/>
      <c r="D115" s="9"/>
      <c r="E115" s="9"/>
      <c r="F115" s="9"/>
      <c r="G115" s="12">
        <f>IF(A115="","",IFERROR(INDEX(Settings!$B$2:$B$16,MATCH(D115,Settings!$A$2:$A$16,0)),0))</f>
      </c>
      <c r="H115" s="12">
        <f>IF(A115="","",N(E115)*G115)</f>
      </c>
      <c r="I115" s="12">
        <f>IF(A115="","",IF(F115="No",H115,0))</f>
      </c>
      <c r="J115" s="13">
        <f>IF(A115="","",MONTH(A115))</f>
      </c>
      <c r="K115" s="13">
        <f>IF(A115="","",YEAR(A115))</f>
      </c>
    </row>
    <row r="116" spans="1:11" x14ac:dyDescent="0.25">
      <c r="A116" s="11"/>
      <c r="B116" s="9"/>
      <c r="C116" s="9"/>
      <c r="D116" s="9"/>
      <c r="E116" s="9"/>
      <c r="F116" s="9"/>
      <c r="G116" s="12">
        <f>IF(A116="","",IFERROR(INDEX(Settings!$B$2:$B$16,MATCH(D116,Settings!$A$2:$A$16,0)),0))</f>
      </c>
      <c r="H116" s="12">
        <f>IF(A116="","",N(E116)*G116)</f>
      </c>
      <c r="I116" s="12">
        <f>IF(A116="","",IF(F116="No",H116,0))</f>
      </c>
      <c r="J116" s="13">
        <f>IF(A116="","",MONTH(A116))</f>
      </c>
      <c r="K116" s="13">
        <f>IF(A116="","",YEAR(A116))</f>
      </c>
    </row>
    <row r="117" spans="1:11" x14ac:dyDescent="0.25">
      <c r="A117" s="11"/>
      <c r="B117" s="9"/>
      <c r="C117" s="9"/>
      <c r="D117" s="9"/>
      <c r="E117" s="9"/>
      <c r="F117" s="9"/>
      <c r="G117" s="12">
        <f>IF(A117="","",IFERROR(INDEX(Settings!$B$2:$B$16,MATCH(D117,Settings!$A$2:$A$16,0)),0))</f>
      </c>
      <c r="H117" s="12">
        <f>IF(A117="","",N(E117)*G117)</f>
      </c>
      <c r="I117" s="12">
        <f>IF(A117="","",IF(F117="No",H117,0))</f>
      </c>
      <c r="J117" s="13">
        <f>IF(A117="","",MONTH(A117))</f>
      </c>
      <c r="K117" s="13">
        <f>IF(A117="","",YEAR(A117))</f>
      </c>
    </row>
    <row r="118" spans="1:11" x14ac:dyDescent="0.25">
      <c r="A118" s="11"/>
      <c r="B118" s="9"/>
      <c r="C118" s="9"/>
      <c r="D118" s="9"/>
      <c r="E118" s="9"/>
      <c r="F118" s="9"/>
      <c r="G118" s="12">
        <f>IF(A118="","",IFERROR(INDEX(Settings!$B$2:$B$16,MATCH(D118,Settings!$A$2:$A$16,0)),0))</f>
      </c>
      <c r="H118" s="12">
        <f>IF(A118="","",N(E118)*G118)</f>
      </c>
      <c r="I118" s="12">
        <f>IF(A118="","",IF(F118="No",H118,0))</f>
      </c>
      <c r="J118" s="13">
        <f>IF(A118="","",MONTH(A118))</f>
      </c>
      <c r="K118" s="13">
        <f>IF(A118="","",YEAR(A118))</f>
      </c>
    </row>
    <row r="119" spans="1:11" x14ac:dyDescent="0.25">
      <c r="A119" s="11"/>
      <c r="B119" s="9"/>
      <c r="C119" s="9"/>
      <c r="D119" s="9"/>
      <c r="E119" s="9"/>
      <c r="F119" s="9"/>
      <c r="G119" s="12">
        <f>IF(A119="","",IFERROR(INDEX(Settings!$B$2:$B$16,MATCH(D119,Settings!$A$2:$A$16,0)),0))</f>
      </c>
      <c r="H119" s="12">
        <f>IF(A119="","",N(E119)*G119)</f>
      </c>
      <c r="I119" s="12">
        <f>IF(A119="","",IF(F119="No",H119,0))</f>
      </c>
      <c r="J119" s="13">
        <f>IF(A119="","",MONTH(A119))</f>
      </c>
      <c r="K119" s="13">
        <f>IF(A119="","",YEAR(A119))</f>
      </c>
    </row>
    <row r="120" spans="1:11" x14ac:dyDescent="0.25">
      <c r="A120" s="11"/>
      <c r="B120" s="9"/>
      <c r="C120" s="9"/>
      <c r="D120" s="9"/>
      <c r="E120" s="9"/>
      <c r="F120" s="9"/>
      <c r="G120" s="12">
        <f>IF(A120="","",IFERROR(INDEX(Settings!$B$2:$B$16,MATCH(D120,Settings!$A$2:$A$16,0)),0))</f>
      </c>
      <c r="H120" s="12">
        <f>IF(A120="","",N(E120)*G120)</f>
      </c>
      <c r="I120" s="12">
        <f>IF(A120="","",IF(F120="No",H120,0))</f>
      </c>
      <c r="J120" s="13">
        <f>IF(A120="","",MONTH(A120))</f>
      </c>
      <c r="K120" s="13">
        <f>IF(A120="","",YEAR(A120))</f>
      </c>
    </row>
    <row r="121" spans="1:11" x14ac:dyDescent="0.25">
      <c r="A121" s="11"/>
      <c r="B121" s="9"/>
      <c r="C121" s="9"/>
      <c r="D121" s="9"/>
      <c r="E121" s="9"/>
      <c r="F121" s="9"/>
      <c r="G121" s="12">
        <f>IF(A121="","",IFERROR(INDEX(Settings!$B$2:$B$16,MATCH(D121,Settings!$A$2:$A$16,0)),0))</f>
      </c>
      <c r="H121" s="12">
        <f>IF(A121="","",N(E121)*G121)</f>
      </c>
      <c r="I121" s="12">
        <f>IF(A121="","",IF(F121="No",H121,0))</f>
      </c>
      <c r="J121" s="13">
        <f>IF(A121="","",MONTH(A121))</f>
      </c>
      <c r="K121" s="13">
        <f>IF(A121="","",YEAR(A121))</f>
      </c>
    </row>
    <row r="122" spans="1:11" x14ac:dyDescent="0.25">
      <c r="A122" s="11"/>
      <c r="B122" s="9"/>
      <c r="C122" s="9"/>
      <c r="D122" s="9"/>
      <c r="E122" s="9"/>
      <c r="F122" s="9"/>
      <c r="G122" s="12">
        <f>IF(A122="","",IFERROR(INDEX(Settings!$B$2:$B$16,MATCH(D122,Settings!$A$2:$A$16,0)),0))</f>
      </c>
      <c r="H122" s="12">
        <f>IF(A122="","",N(E122)*G122)</f>
      </c>
      <c r="I122" s="12">
        <f>IF(A122="","",IF(F122="No",H122,0))</f>
      </c>
      <c r="J122" s="13">
        <f>IF(A122="","",MONTH(A122))</f>
      </c>
      <c r="K122" s="13">
        <f>IF(A122="","",YEAR(A122))</f>
      </c>
    </row>
    <row r="123" spans="1:11" x14ac:dyDescent="0.25">
      <c r="A123" s="11"/>
      <c r="B123" s="9"/>
      <c r="C123" s="9"/>
      <c r="D123" s="9"/>
      <c r="E123" s="9"/>
      <c r="F123" s="9"/>
      <c r="G123" s="12">
        <f>IF(A123="","",IFERROR(INDEX(Settings!$B$2:$B$16,MATCH(D123,Settings!$A$2:$A$16,0)),0))</f>
      </c>
      <c r="H123" s="12">
        <f>IF(A123="","",N(E123)*G123)</f>
      </c>
      <c r="I123" s="12">
        <f>IF(A123="","",IF(F123="No",H123,0))</f>
      </c>
      <c r="J123" s="13">
        <f>IF(A123="","",MONTH(A123))</f>
      </c>
      <c r="K123" s="13">
        <f>IF(A123="","",YEAR(A123))</f>
      </c>
    </row>
    <row r="124" spans="1:11" x14ac:dyDescent="0.25">
      <c r="A124" s="11"/>
      <c r="B124" s="9"/>
      <c r="C124" s="9"/>
      <c r="D124" s="9"/>
      <c r="E124" s="9"/>
      <c r="F124" s="9"/>
      <c r="G124" s="12">
        <f>IF(A124="","",IFERROR(INDEX(Settings!$B$2:$B$16,MATCH(D124,Settings!$A$2:$A$16,0)),0))</f>
      </c>
      <c r="H124" s="12">
        <f>IF(A124="","",N(E124)*G124)</f>
      </c>
      <c r="I124" s="12">
        <f>IF(A124="","",IF(F124="No",H124,0))</f>
      </c>
      <c r="J124" s="13">
        <f>IF(A124="","",MONTH(A124))</f>
      </c>
      <c r="K124" s="13">
        <f>IF(A124="","",YEAR(A124))</f>
      </c>
    </row>
    <row r="125" spans="1:11" x14ac:dyDescent="0.25">
      <c r="A125" s="11"/>
      <c r="B125" s="9"/>
      <c r="C125" s="9"/>
      <c r="D125" s="9"/>
      <c r="E125" s="9"/>
      <c r="F125" s="9"/>
      <c r="G125" s="12">
        <f>IF(A125="","",IFERROR(INDEX(Settings!$B$2:$B$16,MATCH(D125,Settings!$A$2:$A$16,0)),0))</f>
      </c>
      <c r="H125" s="12">
        <f>IF(A125="","",N(E125)*G125)</f>
      </c>
      <c r="I125" s="12">
        <f>IF(A125="","",IF(F125="No",H125,0))</f>
      </c>
      <c r="J125" s="13">
        <f>IF(A125="","",MONTH(A125))</f>
      </c>
      <c r="K125" s="13">
        <f>IF(A125="","",YEAR(A125))</f>
      </c>
    </row>
    <row r="126" spans="1:11" x14ac:dyDescent="0.25">
      <c r="A126" s="11"/>
      <c r="B126" s="9"/>
      <c r="C126" s="9"/>
      <c r="D126" s="9"/>
      <c r="E126" s="9"/>
      <c r="F126" s="9"/>
      <c r="G126" s="12">
        <f>IF(A126="","",IFERROR(INDEX(Settings!$B$2:$B$16,MATCH(D126,Settings!$A$2:$A$16,0)),0))</f>
      </c>
      <c r="H126" s="12">
        <f>IF(A126="","",N(E126)*G126)</f>
      </c>
      <c r="I126" s="12">
        <f>IF(A126="","",IF(F126="No",H126,0))</f>
      </c>
      <c r="J126" s="13">
        <f>IF(A126="","",MONTH(A126))</f>
      </c>
      <c r="K126" s="13">
        <f>IF(A126="","",YEAR(A126))</f>
      </c>
    </row>
    <row r="127" spans="1:11" x14ac:dyDescent="0.25">
      <c r="A127" s="11"/>
      <c r="B127" s="9"/>
      <c r="C127" s="9"/>
      <c r="D127" s="9"/>
      <c r="E127" s="9"/>
      <c r="F127" s="9"/>
      <c r="G127" s="12">
        <f>IF(A127="","",IFERROR(INDEX(Settings!$B$2:$B$16,MATCH(D127,Settings!$A$2:$A$16,0)),0))</f>
      </c>
      <c r="H127" s="12">
        <f>IF(A127="","",N(E127)*G127)</f>
      </c>
      <c r="I127" s="12">
        <f>IF(A127="","",IF(F127="No",H127,0))</f>
      </c>
      <c r="J127" s="13">
        <f>IF(A127="","",MONTH(A127))</f>
      </c>
      <c r="K127" s="13">
        <f>IF(A127="","",YEAR(A127))</f>
      </c>
    </row>
    <row r="128" spans="1:11" x14ac:dyDescent="0.25">
      <c r="A128" s="11"/>
      <c r="B128" s="9"/>
      <c r="C128" s="9"/>
      <c r="D128" s="9"/>
      <c r="E128" s="9"/>
      <c r="F128" s="9"/>
      <c r="G128" s="12">
        <f>IF(A128="","",IFERROR(INDEX(Settings!$B$2:$B$16,MATCH(D128,Settings!$A$2:$A$16,0)),0))</f>
      </c>
      <c r="H128" s="12">
        <f>IF(A128="","",N(E128)*G128)</f>
      </c>
      <c r="I128" s="12">
        <f>IF(A128="","",IF(F128="No",H128,0))</f>
      </c>
      <c r="J128" s="13">
        <f>IF(A128="","",MONTH(A128))</f>
      </c>
      <c r="K128" s="13">
        <f>IF(A128="","",YEAR(A128))</f>
      </c>
    </row>
    <row r="129" spans="1:11" x14ac:dyDescent="0.25">
      <c r="A129" s="11"/>
      <c r="B129" s="9"/>
      <c r="C129" s="9"/>
      <c r="D129" s="9"/>
      <c r="E129" s="9"/>
      <c r="F129" s="9"/>
      <c r="G129" s="12">
        <f>IF(A129="","",IFERROR(INDEX(Settings!$B$2:$B$16,MATCH(D129,Settings!$A$2:$A$16,0)),0))</f>
      </c>
      <c r="H129" s="12">
        <f>IF(A129="","",N(E129)*G129)</f>
      </c>
      <c r="I129" s="12">
        <f>IF(A129="","",IF(F129="No",H129,0))</f>
      </c>
      <c r="J129" s="13">
        <f>IF(A129="","",MONTH(A129))</f>
      </c>
      <c r="K129" s="13">
        <f>IF(A129="","",YEAR(A129))</f>
      </c>
    </row>
    <row r="130" spans="1:11" x14ac:dyDescent="0.25">
      <c r="A130" s="11"/>
      <c r="B130" s="9"/>
      <c r="C130" s="9"/>
      <c r="D130" s="9"/>
      <c r="E130" s="9"/>
      <c r="F130" s="9"/>
      <c r="G130" s="12">
        <f>IF(A130="","",IFERROR(INDEX(Settings!$B$2:$B$16,MATCH(D130,Settings!$A$2:$A$16,0)),0))</f>
      </c>
      <c r="H130" s="12">
        <f>IF(A130="","",N(E130)*G130)</f>
      </c>
      <c r="I130" s="12">
        <f>IF(A130="","",IF(F130="No",H130,0))</f>
      </c>
      <c r="J130" s="13">
        <f>IF(A130="","",MONTH(A130))</f>
      </c>
      <c r="K130" s="13">
        <f>IF(A130="","",YEAR(A130))</f>
      </c>
    </row>
    <row r="131" spans="1:11" x14ac:dyDescent="0.25">
      <c r="A131" s="11"/>
      <c r="B131" s="9"/>
      <c r="C131" s="9"/>
      <c r="D131" s="9"/>
      <c r="E131" s="9"/>
      <c r="F131" s="9"/>
      <c r="G131" s="12">
        <f>IF(A131="","",IFERROR(INDEX(Settings!$B$2:$B$16,MATCH(D131,Settings!$A$2:$A$16,0)),0))</f>
      </c>
      <c r="H131" s="12">
        <f>IF(A131="","",N(E131)*G131)</f>
      </c>
      <c r="I131" s="12">
        <f>IF(A131="","",IF(F131="No",H131,0))</f>
      </c>
      <c r="J131" s="13">
        <f>IF(A131="","",MONTH(A131))</f>
      </c>
      <c r="K131" s="13">
        <f>IF(A131="","",YEAR(A131))</f>
      </c>
    </row>
    <row r="132" spans="1:11" x14ac:dyDescent="0.25">
      <c r="A132" s="11"/>
      <c r="B132" s="9"/>
      <c r="C132" s="9"/>
      <c r="D132" s="9"/>
      <c r="E132" s="9"/>
      <c r="F132" s="9"/>
      <c r="G132" s="12">
        <f>IF(A132="","",IFERROR(INDEX(Settings!$B$2:$B$16,MATCH(D132,Settings!$A$2:$A$16,0)),0))</f>
      </c>
      <c r="H132" s="12">
        <f>IF(A132="","",N(E132)*G132)</f>
      </c>
      <c r="I132" s="12">
        <f>IF(A132="","",IF(F132="No",H132,0))</f>
      </c>
      <c r="J132" s="13">
        <f>IF(A132="","",MONTH(A132))</f>
      </c>
      <c r="K132" s="13">
        <f>IF(A132="","",YEAR(A132))</f>
      </c>
    </row>
    <row r="133" spans="1:11" x14ac:dyDescent="0.25">
      <c r="A133" s="11"/>
      <c r="B133" s="9"/>
      <c r="C133" s="9"/>
      <c r="D133" s="9"/>
      <c r="E133" s="9"/>
      <c r="F133" s="9"/>
      <c r="G133" s="12">
        <f>IF(A133="","",IFERROR(INDEX(Settings!$B$2:$B$16,MATCH(D133,Settings!$A$2:$A$16,0)),0))</f>
      </c>
      <c r="H133" s="12">
        <f>IF(A133="","",N(E133)*G133)</f>
      </c>
      <c r="I133" s="12">
        <f>IF(A133="","",IF(F133="No",H133,0))</f>
      </c>
      <c r="J133" s="13">
        <f>IF(A133="","",MONTH(A133))</f>
      </c>
      <c r="K133" s="13">
        <f>IF(A133="","",YEAR(A133))</f>
      </c>
    </row>
    <row r="134" spans="1:11" x14ac:dyDescent="0.25">
      <c r="A134" s="11"/>
      <c r="B134" s="9"/>
      <c r="C134" s="9"/>
      <c r="D134" s="9"/>
      <c r="E134" s="9"/>
      <c r="F134" s="9"/>
      <c r="G134" s="12">
        <f>IF(A134="","",IFERROR(INDEX(Settings!$B$2:$B$16,MATCH(D134,Settings!$A$2:$A$16,0)),0))</f>
      </c>
      <c r="H134" s="12">
        <f>IF(A134="","",N(E134)*G134)</f>
      </c>
      <c r="I134" s="12">
        <f>IF(A134="","",IF(F134="No",H134,0))</f>
      </c>
      <c r="J134" s="13">
        <f>IF(A134="","",MONTH(A134))</f>
      </c>
      <c r="K134" s="13">
        <f>IF(A134="","",YEAR(A134))</f>
      </c>
    </row>
    <row r="135" spans="1:11" x14ac:dyDescent="0.25">
      <c r="A135" s="11"/>
      <c r="B135" s="9"/>
      <c r="C135" s="9"/>
      <c r="D135" s="9"/>
      <c r="E135" s="9"/>
      <c r="F135" s="9"/>
      <c r="G135" s="12">
        <f>IF(A135="","",IFERROR(INDEX(Settings!$B$2:$B$16,MATCH(D135,Settings!$A$2:$A$16,0)),0))</f>
      </c>
      <c r="H135" s="12">
        <f>IF(A135="","",N(E135)*G135)</f>
      </c>
      <c r="I135" s="12">
        <f>IF(A135="","",IF(F135="No",H135,0))</f>
      </c>
      <c r="J135" s="13">
        <f>IF(A135="","",MONTH(A135))</f>
      </c>
      <c r="K135" s="13">
        <f>IF(A135="","",YEAR(A135))</f>
      </c>
    </row>
    <row r="136" spans="1:11" x14ac:dyDescent="0.25">
      <c r="A136" s="11"/>
      <c r="B136" s="9"/>
      <c r="C136" s="9"/>
      <c r="D136" s="9"/>
      <c r="E136" s="9"/>
      <c r="F136" s="9"/>
      <c r="G136" s="12">
        <f>IF(A136="","",IFERROR(INDEX(Settings!$B$2:$B$16,MATCH(D136,Settings!$A$2:$A$16,0)),0))</f>
      </c>
      <c r="H136" s="12">
        <f>IF(A136="","",N(E136)*G136)</f>
      </c>
      <c r="I136" s="12">
        <f>IF(A136="","",IF(F136="No",H136,0))</f>
      </c>
      <c r="J136" s="13">
        <f>IF(A136="","",MONTH(A136))</f>
      </c>
      <c r="K136" s="13">
        <f>IF(A136="","",YEAR(A136))</f>
      </c>
    </row>
    <row r="137" spans="1:11" x14ac:dyDescent="0.25">
      <c r="A137" s="11"/>
      <c r="B137" s="9"/>
      <c r="C137" s="9"/>
      <c r="D137" s="9"/>
      <c r="E137" s="9"/>
      <c r="F137" s="9"/>
      <c r="G137" s="12">
        <f>IF(A137="","",IFERROR(INDEX(Settings!$B$2:$B$16,MATCH(D137,Settings!$A$2:$A$16,0)),0))</f>
      </c>
      <c r="H137" s="12">
        <f>IF(A137="","",N(E137)*G137)</f>
      </c>
      <c r="I137" s="12">
        <f>IF(A137="","",IF(F137="No",H137,0))</f>
      </c>
      <c r="J137" s="13">
        <f>IF(A137="","",MONTH(A137))</f>
      </c>
      <c r="K137" s="13">
        <f>IF(A137="","",YEAR(A137))</f>
      </c>
    </row>
    <row r="138" spans="1:11" x14ac:dyDescent="0.25">
      <c r="A138" s="11"/>
      <c r="B138" s="9"/>
      <c r="C138" s="9"/>
      <c r="D138" s="9"/>
      <c r="E138" s="9"/>
      <c r="F138" s="9"/>
      <c r="G138" s="12">
        <f>IF(A138="","",IFERROR(INDEX(Settings!$B$2:$B$16,MATCH(D138,Settings!$A$2:$A$16,0)),0))</f>
      </c>
      <c r="H138" s="12">
        <f>IF(A138="","",N(E138)*G138)</f>
      </c>
      <c r="I138" s="12">
        <f>IF(A138="","",IF(F138="No",H138,0))</f>
      </c>
      <c r="J138" s="13">
        <f>IF(A138="","",MONTH(A138))</f>
      </c>
      <c r="K138" s="13">
        <f>IF(A138="","",YEAR(A138))</f>
      </c>
    </row>
    <row r="139" spans="1:11" x14ac:dyDescent="0.25">
      <c r="A139" s="11"/>
      <c r="B139" s="9"/>
      <c r="C139" s="9"/>
      <c r="D139" s="9"/>
      <c r="E139" s="9"/>
      <c r="F139" s="9"/>
      <c r="G139" s="12">
        <f>IF(A139="","",IFERROR(INDEX(Settings!$B$2:$B$16,MATCH(D139,Settings!$A$2:$A$16,0)),0))</f>
      </c>
      <c r="H139" s="12">
        <f>IF(A139="","",N(E139)*G139)</f>
      </c>
      <c r="I139" s="12">
        <f>IF(A139="","",IF(F139="No",H139,0))</f>
      </c>
      <c r="J139" s="13">
        <f>IF(A139="","",MONTH(A139))</f>
      </c>
      <c r="K139" s="13">
        <f>IF(A139="","",YEAR(A139))</f>
      </c>
    </row>
    <row r="140" spans="1:11" x14ac:dyDescent="0.25">
      <c r="A140" s="11"/>
      <c r="B140" s="9"/>
      <c r="C140" s="9"/>
      <c r="D140" s="9"/>
      <c r="E140" s="9"/>
      <c r="F140" s="9"/>
      <c r="G140" s="12">
        <f>IF(A140="","",IFERROR(INDEX(Settings!$B$2:$B$16,MATCH(D140,Settings!$A$2:$A$16,0)),0))</f>
      </c>
      <c r="H140" s="12">
        <f>IF(A140="","",N(E140)*G140)</f>
      </c>
      <c r="I140" s="12">
        <f>IF(A140="","",IF(F140="No",H140,0))</f>
      </c>
      <c r="J140" s="13">
        <f>IF(A140="","",MONTH(A140))</f>
      </c>
      <c r="K140" s="13">
        <f>IF(A140="","",YEAR(A140))</f>
      </c>
    </row>
    <row r="141" spans="1:11" x14ac:dyDescent="0.25">
      <c r="A141" s="11"/>
      <c r="B141" s="9"/>
      <c r="C141" s="9"/>
      <c r="D141" s="9"/>
      <c r="E141" s="9"/>
      <c r="F141" s="9"/>
      <c r="G141" s="12">
        <f>IF(A141="","",IFERROR(INDEX(Settings!$B$2:$B$16,MATCH(D141,Settings!$A$2:$A$16,0)),0))</f>
      </c>
      <c r="H141" s="12">
        <f>IF(A141="","",N(E141)*G141)</f>
      </c>
      <c r="I141" s="12">
        <f>IF(A141="","",IF(F141="No",H141,0))</f>
      </c>
      <c r="J141" s="13">
        <f>IF(A141="","",MONTH(A141))</f>
      </c>
      <c r="K141" s="13">
        <f>IF(A141="","",YEAR(A141))</f>
      </c>
    </row>
    <row r="142" spans="1:11" x14ac:dyDescent="0.25">
      <c r="A142" s="11"/>
      <c r="B142" s="9"/>
      <c r="C142" s="9"/>
      <c r="D142" s="9"/>
      <c r="E142" s="9"/>
      <c r="F142" s="9"/>
      <c r="G142" s="12">
        <f>IF(A142="","",IFERROR(INDEX(Settings!$B$2:$B$16,MATCH(D142,Settings!$A$2:$A$16,0)),0))</f>
      </c>
      <c r="H142" s="12">
        <f>IF(A142="","",N(E142)*G142)</f>
      </c>
      <c r="I142" s="12">
        <f>IF(A142="","",IF(F142="No",H142,0))</f>
      </c>
      <c r="J142" s="13">
        <f>IF(A142="","",MONTH(A142))</f>
      </c>
      <c r="K142" s="13">
        <f>IF(A142="","",YEAR(A142))</f>
      </c>
    </row>
    <row r="143" spans="1:11" x14ac:dyDescent="0.25">
      <c r="A143" s="11"/>
      <c r="B143" s="9"/>
      <c r="C143" s="9"/>
      <c r="D143" s="9"/>
      <c r="E143" s="9"/>
      <c r="F143" s="9"/>
      <c r="G143" s="12">
        <f>IF(A143="","",IFERROR(INDEX(Settings!$B$2:$B$16,MATCH(D143,Settings!$A$2:$A$16,0)),0))</f>
      </c>
      <c r="H143" s="12">
        <f>IF(A143="","",N(E143)*G143)</f>
      </c>
      <c r="I143" s="12">
        <f>IF(A143="","",IF(F143="No",H143,0))</f>
      </c>
      <c r="J143" s="13">
        <f>IF(A143="","",MONTH(A143))</f>
      </c>
      <c r="K143" s="13">
        <f>IF(A143="","",YEAR(A143))</f>
      </c>
    </row>
    <row r="144" spans="1:11" x14ac:dyDescent="0.25">
      <c r="A144" s="11"/>
      <c r="B144" s="9"/>
      <c r="C144" s="9"/>
      <c r="D144" s="9"/>
      <c r="E144" s="9"/>
      <c r="F144" s="9"/>
      <c r="G144" s="12">
        <f>IF(A144="","",IFERROR(INDEX(Settings!$B$2:$B$16,MATCH(D144,Settings!$A$2:$A$16,0)),0))</f>
      </c>
      <c r="H144" s="12">
        <f>IF(A144="","",N(E144)*G144)</f>
      </c>
      <c r="I144" s="12">
        <f>IF(A144="","",IF(F144="No",H144,0))</f>
      </c>
      <c r="J144" s="13">
        <f>IF(A144="","",MONTH(A144))</f>
      </c>
      <c r="K144" s="13">
        <f>IF(A144="","",YEAR(A144))</f>
      </c>
    </row>
    <row r="145" spans="1:11" x14ac:dyDescent="0.25">
      <c r="A145" s="11"/>
      <c r="B145" s="9"/>
      <c r="C145" s="9"/>
      <c r="D145" s="9"/>
      <c r="E145" s="9"/>
      <c r="F145" s="9"/>
      <c r="G145" s="12">
        <f>IF(A145="","",IFERROR(INDEX(Settings!$B$2:$B$16,MATCH(D145,Settings!$A$2:$A$16,0)),0))</f>
      </c>
      <c r="H145" s="12">
        <f>IF(A145="","",N(E145)*G145)</f>
      </c>
      <c r="I145" s="12">
        <f>IF(A145="","",IF(F145="No",H145,0))</f>
      </c>
      <c r="J145" s="13">
        <f>IF(A145="","",MONTH(A145))</f>
      </c>
      <c r="K145" s="13">
        <f>IF(A145="","",YEAR(A145))</f>
      </c>
    </row>
    <row r="146" spans="1:11" x14ac:dyDescent="0.25">
      <c r="A146" s="11"/>
      <c r="B146" s="9"/>
      <c r="C146" s="9"/>
      <c r="D146" s="9"/>
      <c r="E146" s="9"/>
      <c r="F146" s="9"/>
      <c r="G146" s="12">
        <f>IF(A146="","",IFERROR(INDEX(Settings!$B$2:$B$16,MATCH(D146,Settings!$A$2:$A$16,0)),0))</f>
      </c>
      <c r="H146" s="12">
        <f>IF(A146="","",N(E146)*G146)</f>
      </c>
      <c r="I146" s="12">
        <f>IF(A146="","",IF(F146="No",H146,0))</f>
      </c>
      <c r="J146" s="13">
        <f>IF(A146="","",MONTH(A146))</f>
      </c>
      <c r="K146" s="13">
        <f>IF(A146="","",YEAR(A146))</f>
      </c>
    </row>
    <row r="147" spans="1:11" x14ac:dyDescent="0.25">
      <c r="A147" s="11"/>
      <c r="B147" s="9"/>
      <c r="C147" s="9"/>
      <c r="D147" s="9"/>
      <c r="E147" s="9"/>
      <c r="F147" s="9"/>
      <c r="G147" s="12">
        <f>IF(A147="","",IFERROR(INDEX(Settings!$B$2:$B$16,MATCH(D147,Settings!$A$2:$A$16,0)),0))</f>
      </c>
      <c r="H147" s="12">
        <f>IF(A147="","",N(E147)*G147)</f>
      </c>
      <c r="I147" s="12">
        <f>IF(A147="","",IF(F147="No",H147,0))</f>
      </c>
      <c r="J147" s="13">
        <f>IF(A147="","",MONTH(A147))</f>
      </c>
      <c r="K147" s="13">
        <f>IF(A147="","",YEAR(A147))</f>
      </c>
    </row>
    <row r="148" spans="1:11" x14ac:dyDescent="0.25">
      <c r="A148" s="11"/>
      <c r="B148" s="9"/>
      <c r="C148" s="9"/>
      <c r="D148" s="9"/>
      <c r="E148" s="9"/>
      <c r="F148" s="9"/>
      <c r="G148" s="12">
        <f>IF(A148="","",IFERROR(INDEX(Settings!$B$2:$B$16,MATCH(D148,Settings!$A$2:$A$16,0)),0))</f>
      </c>
      <c r="H148" s="12">
        <f>IF(A148="","",N(E148)*G148)</f>
      </c>
      <c r="I148" s="12">
        <f>IF(A148="","",IF(F148="No",H148,0))</f>
      </c>
      <c r="J148" s="13">
        <f>IF(A148="","",MONTH(A148))</f>
      </c>
      <c r="K148" s="13">
        <f>IF(A148="","",YEAR(A148))</f>
      </c>
    </row>
    <row r="149" spans="1:11" x14ac:dyDescent="0.25">
      <c r="A149" s="11"/>
      <c r="B149" s="9"/>
      <c r="C149" s="9"/>
      <c r="D149" s="9"/>
      <c r="E149" s="9"/>
      <c r="F149" s="9"/>
      <c r="G149" s="12">
        <f>IF(A149="","",IFERROR(INDEX(Settings!$B$2:$B$16,MATCH(D149,Settings!$A$2:$A$16,0)),0))</f>
      </c>
      <c r="H149" s="12">
        <f>IF(A149="","",N(E149)*G149)</f>
      </c>
      <c r="I149" s="12">
        <f>IF(A149="","",IF(F149="No",H149,0))</f>
      </c>
      <c r="J149" s="13">
        <f>IF(A149="","",MONTH(A149))</f>
      </c>
      <c r="K149" s="13">
        <f>IF(A149="","",YEAR(A149))</f>
      </c>
    </row>
    <row r="150" spans="1:11" x14ac:dyDescent="0.25">
      <c r="A150" s="11"/>
      <c r="B150" s="9"/>
      <c r="C150" s="9"/>
      <c r="D150" s="9"/>
      <c r="E150" s="9"/>
      <c r="F150" s="9"/>
      <c r="G150" s="12">
        <f>IF(A150="","",IFERROR(INDEX(Settings!$B$2:$B$16,MATCH(D150,Settings!$A$2:$A$16,0)),0))</f>
      </c>
      <c r="H150" s="12">
        <f>IF(A150="","",N(E150)*G150)</f>
      </c>
      <c r="I150" s="12">
        <f>IF(A150="","",IF(F150="No",H150,0))</f>
      </c>
      <c r="J150" s="13">
        <f>IF(A150="","",MONTH(A150))</f>
      </c>
      <c r="K150" s="13">
        <f>IF(A150="","",YEAR(A150))</f>
      </c>
    </row>
    <row r="151" spans="1:11" x14ac:dyDescent="0.25">
      <c r="A151" s="11"/>
      <c r="B151" s="9"/>
      <c r="C151" s="9"/>
      <c r="D151" s="9"/>
      <c r="E151" s="9"/>
      <c r="F151" s="9"/>
      <c r="G151" s="12">
        <f>IF(A151="","",IFERROR(INDEX(Settings!$B$2:$B$16,MATCH(D151,Settings!$A$2:$A$16,0)),0))</f>
      </c>
      <c r="H151" s="12">
        <f>IF(A151="","",N(E151)*G151)</f>
      </c>
      <c r="I151" s="12">
        <f>IF(A151="","",IF(F151="No",H151,0))</f>
      </c>
      <c r="J151" s="13">
        <f>IF(A151="","",MONTH(A151))</f>
      </c>
      <c r="K151" s="13">
        <f>IF(A151="","",YEAR(A151))</f>
      </c>
    </row>
    <row r="152" spans="1:11" x14ac:dyDescent="0.25">
      <c r="A152" s="11"/>
      <c r="B152" s="9"/>
      <c r="C152" s="9"/>
      <c r="D152" s="9"/>
      <c r="E152" s="9"/>
      <c r="F152" s="9"/>
      <c r="G152" s="12">
        <f>IF(A152="","",IFERROR(INDEX(Settings!$B$2:$B$16,MATCH(D152,Settings!$A$2:$A$16,0)),0))</f>
      </c>
      <c r="H152" s="12">
        <f>IF(A152="","",N(E152)*G152)</f>
      </c>
      <c r="I152" s="12">
        <f>IF(A152="","",IF(F152="No",H152,0))</f>
      </c>
      <c r="J152" s="13">
        <f>IF(A152="","",MONTH(A152))</f>
      </c>
      <c r="K152" s="13">
        <f>IF(A152="","",YEAR(A152))</f>
      </c>
    </row>
    <row r="153" spans="1:11" x14ac:dyDescent="0.25">
      <c r="A153" s="11"/>
      <c r="B153" s="9"/>
      <c r="C153" s="9"/>
      <c r="D153" s="9"/>
      <c r="E153" s="9"/>
      <c r="F153" s="9"/>
      <c r="G153" s="12">
        <f>IF(A153="","",IFERROR(INDEX(Settings!$B$2:$B$16,MATCH(D153,Settings!$A$2:$A$16,0)),0))</f>
      </c>
      <c r="H153" s="12">
        <f>IF(A153="","",N(E153)*G153)</f>
      </c>
      <c r="I153" s="12">
        <f>IF(A153="","",IF(F153="No",H153,0))</f>
      </c>
      <c r="J153" s="13">
        <f>IF(A153="","",MONTH(A153))</f>
      </c>
      <c r="K153" s="13">
        <f>IF(A153="","",YEAR(A153))</f>
      </c>
    </row>
    <row r="154" spans="1:11" x14ac:dyDescent="0.25">
      <c r="A154" s="11"/>
      <c r="B154" s="9"/>
      <c r="C154" s="9"/>
      <c r="D154" s="9"/>
      <c r="E154" s="9"/>
      <c r="F154" s="9"/>
      <c r="G154" s="12">
        <f>IF(A154="","",IFERROR(INDEX(Settings!$B$2:$B$16,MATCH(D154,Settings!$A$2:$A$16,0)),0))</f>
      </c>
      <c r="H154" s="12">
        <f>IF(A154="","",N(E154)*G154)</f>
      </c>
      <c r="I154" s="12">
        <f>IF(A154="","",IF(F154="No",H154,0))</f>
      </c>
      <c r="J154" s="13">
        <f>IF(A154="","",MONTH(A154))</f>
      </c>
      <c r="K154" s="13">
        <f>IF(A154="","",YEAR(A154))</f>
      </c>
    </row>
    <row r="155" spans="1:11" x14ac:dyDescent="0.25">
      <c r="A155" s="11"/>
      <c r="B155" s="9"/>
      <c r="C155" s="9"/>
      <c r="D155" s="9"/>
      <c r="E155" s="9"/>
      <c r="F155" s="9"/>
      <c r="G155" s="12">
        <f>IF(A155="","",IFERROR(INDEX(Settings!$B$2:$B$16,MATCH(D155,Settings!$A$2:$A$16,0)),0))</f>
      </c>
      <c r="H155" s="12">
        <f>IF(A155="","",N(E155)*G155)</f>
      </c>
      <c r="I155" s="12">
        <f>IF(A155="","",IF(F155="No",H155,0))</f>
      </c>
      <c r="J155" s="13">
        <f>IF(A155="","",MONTH(A155))</f>
      </c>
      <c r="K155" s="13">
        <f>IF(A155="","",YEAR(A155))</f>
      </c>
    </row>
    <row r="156" spans="1:11" x14ac:dyDescent="0.25">
      <c r="A156" s="11"/>
      <c r="B156" s="9"/>
      <c r="C156" s="9"/>
      <c r="D156" s="9"/>
      <c r="E156" s="9"/>
      <c r="F156" s="9"/>
      <c r="G156" s="12">
        <f>IF(A156="","",IFERROR(INDEX(Settings!$B$2:$B$16,MATCH(D156,Settings!$A$2:$A$16,0)),0))</f>
      </c>
      <c r="H156" s="12">
        <f>IF(A156="","",N(E156)*G156)</f>
      </c>
      <c r="I156" s="12">
        <f>IF(A156="","",IF(F156="No",H156,0))</f>
      </c>
      <c r="J156" s="13">
        <f>IF(A156="","",MONTH(A156))</f>
      </c>
      <c r="K156" s="13">
        <f>IF(A156="","",YEAR(A156))</f>
      </c>
    </row>
    <row r="157" spans="1:11" x14ac:dyDescent="0.25">
      <c r="A157" s="11"/>
      <c r="B157" s="9"/>
      <c r="C157" s="9"/>
      <c r="D157" s="9"/>
      <c r="E157" s="9"/>
      <c r="F157" s="9"/>
      <c r="G157" s="12">
        <f>IF(A157="","",IFERROR(INDEX(Settings!$B$2:$B$16,MATCH(D157,Settings!$A$2:$A$16,0)),0))</f>
      </c>
      <c r="H157" s="12">
        <f>IF(A157="","",N(E157)*G157)</f>
      </c>
      <c r="I157" s="12">
        <f>IF(A157="","",IF(F157="No",H157,0))</f>
      </c>
      <c r="J157" s="13">
        <f>IF(A157="","",MONTH(A157))</f>
      </c>
      <c r="K157" s="13">
        <f>IF(A157="","",YEAR(A157))</f>
      </c>
    </row>
    <row r="158" spans="1:11" x14ac:dyDescent="0.25">
      <c r="A158" s="11"/>
      <c r="B158" s="9"/>
      <c r="C158" s="9"/>
      <c r="D158" s="9"/>
      <c r="E158" s="9"/>
      <c r="F158" s="9"/>
      <c r="G158" s="12">
        <f>IF(A158="","",IFERROR(INDEX(Settings!$B$2:$B$16,MATCH(D158,Settings!$A$2:$A$16,0)),0))</f>
      </c>
      <c r="H158" s="12">
        <f>IF(A158="","",N(E158)*G158)</f>
      </c>
      <c r="I158" s="12">
        <f>IF(A158="","",IF(F158="No",H158,0))</f>
      </c>
      <c r="J158" s="13">
        <f>IF(A158="","",MONTH(A158))</f>
      </c>
      <c r="K158" s="13">
        <f>IF(A158="","",YEAR(A158))</f>
      </c>
    </row>
    <row r="159" spans="1:11" x14ac:dyDescent="0.25">
      <c r="A159" s="11"/>
      <c r="B159" s="9"/>
      <c r="C159" s="9"/>
      <c r="D159" s="9"/>
      <c r="E159" s="9"/>
      <c r="F159" s="9"/>
      <c r="G159" s="12">
        <f>IF(A159="","",IFERROR(INDEX(Settings!$B$2:$B$16,MATCH(D159,Settings!$A$2:$A$16,0)),0))</f>
      </c>
      <c r="H159" s="12">
        <f>IF(A159="","",N(E159)*G159)</f>
      </c>
      <c r="I159" s="12">
        <f>IF(A159="","",IF(F159="No",H159,0))</f>
      </c>
      <c r="J159" s="13">
        <f>IF(A159="","",MONTH(A159))</f>
      </c>
      <c r="K159" s="13">
        <f>IF(A159="","",YEAR(A159))</f>
      </c>
    </row>
    <row r="160" spans="1:11" x14ac:dyDescent="0.25">
      <c r="A160" s="11"/>
      <c r="B160" s="9"/>
      <c r="C160" s="9"/>
      <c r="D160" s="9"/>
      <c r="E160" s="9"/>
      <c r="F160" s="9"/>
      <c r="G160" s="12">
        <f>IF(A160="","",IFERROR(INDEX(Settings!$B$2:$B$16,MATCH(D160,Settings!$A$2:$A$16,0)),0))</f>
      </c>
      <c r="H160" s="12">
        <f>IF(A160="","",N(E160)*G160)</f>
      </c>
      <c r="I160" s="12">
        <f>IF(A160="","",IF(F160="No",H160,0))</f>
      </c>
      <c r="J160" s="13">
        <f>IF(A160="","",MONTH(A160))</f>
      </c>
      <c r="K160" s="13">
        <f>IF(A160="","",YEAR(A160))</f>
      </c>
    </row>
    <row r="161" spans="1:11" x14ac:dyDescent="0.25">
      <c r="A161" s="11"/>
      <c r="B161" s="9"/>
      <c r="C161" s="9"/>
      <c r="D161" s="9"/>
      <c r="E161" s="9"/>
      <c r="F161" s="9"/>
      <c r="G161" s="12">
        <f>IF(A161="","",IFERROR(INDEX(Settings!$B$2:$B$16,MATCH(D161,Settings!$A$2:$A$16,0)),0))</f>
      </c>
      <c r="H161" s="12">
        <f>IF(A161="","",N(E161)*G161)</f>
      </c>
      <c r="I161" s="12">
        <f>IF(A161="","",IF(F161="No",H161,0))</f>
      </c>
      <c r="J161" s="13">
        <f>IF(A161="","",MONTH(A161))</f>
      </c>
      <c r="K161" s="13">
        <f>IF(A161="","",YEAR(A161))</f>
      </c>
    </row>
    <row r="162" spans="1:11" x14ac:dyDescent="0.25">
      <c r="A162" s="11"/>
      <c r="B162" s="9"/>
      <c r="C162" s="9"/>
      <c r="D162" s="9"/>
      <c r="E162" s="9"/>
      <c r="F162" s="9"/>
      <c r="G162" s="12">
        <f>IF(A162="","",IFERROR(INDEX(Settings!$B$2:$B$16,MATCH(D162,Settings!$A$2:$A$16,0)),0))</f>
      </c>
      <c r="H162" s="12">
        <f>IF(A162="","",N(E162)*G162)</f>
      </c>
      <c r="I162" s="12">
        <f>IF(A162="","",IF(F162="No",H162,0))</f>
      </c>
      <c r="J162" s="13">
        <f>IF(A162="","",MONTH(A162))</f>
      </c>
      <c r="K162" s="13">
        <f>IF(A162="","",YEAR(A162))</f>
      </c>
    </row>
    <row r="163" spans="1:11" x14ac:dyDescent="0.25">
      <c r="A163" s="11"/>
      <c r="B163" s="9"/>
      <c r="C163" s="9"/>
      <c r="D163" s="9"/>
      <c r="E163" s="9"/>
      <c r="F163" s="9"/>
      <c r="G163" s="12">
        <f>IF(A163="","",IFERROR(INDEX(Settings!$B$2:$B$16,MATCH(D163,Settings!$A$2:$A$16,0)),0))</f>
      </c>
      <c r="H163" s="12">
        <f>IF(A163="","",N(E163)*G163)</f>
      </c>
      <c r="I163" s="12">
        <f>IF(A163="","",IF(F163="No",H163,0))</f>
      </c>
      <c r="J163" s="13">
        <f>IF(A163="","",MONTH(A163))</f>
      </c>
      <c r="K163" s="13">
        <f>IF(A163="","",YEAR(A163))</f>
      </c>
    </row>
    <row r="164" spans="1:11" x14ac:dyDescent="0.25">
      <c r="A164" s="11"/>
      <c r="B164" s="9"/>
      <c r="C164" s="9"/>
      <c r="D164" s="9"/>
      <c r="E164" s="9"/>
      <c r="F164" s="9"/>
      <c r="G164" s="12">
        <f>IF(A164="","",IFERROR(INDEX(Settings!$B$2:$B$16,MATCH(D164,Settings!$A$2:$A$16,0)),0))</f>
      </c>
      <c r="H164" s="12">
        <f>IF(A164="","",N(E164)*G164)</f>
      </c>
      <c r="I164" s="12">
        <f>IF(A164="","",IF(F164="No",H164,0))</f>
      </c>
      <c r="J164" s="13">
        <f>IF(A164="","",MONTH(A164))</f>
      </c>
      <c r="K164" s="13">
        <f>IF(A164="","",YEAR(A164))</f>
      </c>
    </row>
    <row r="165" spans="1:11" x14ac:dyDescent="0.25">
      <c r="A165" s="11"/>
      <c r="B165" s="9"/>
      <c r="C165" s="9"/>
      <c r="D165" s="9"/>
      <c r="E165" s="9"/>
      <c r="F165" s="9"/>
      <c r="G165" s="12">
        <f>IF(A165="","",IFERROR(INDEX(Settings!$B$2:$B$16,MATCH(D165,Settings!$A$2:$A$16,0)),0))</f>
      </c>
      <c r="H165" s="12">
        <f>IF(A165="","",N(E165)*G165)</f>
      </c>
      <c r="I165" s="12">
        <f>IF(A165="","",IF(F165="No",H165,0))</f>
      </c>
      <c r="J165" s="13">
        <f>IF(A165="","",MONTH(A165))</f>
      </c>
      <c r="K165" s="13">
        <f>IF(A165="","",YEAR(A165))</f>
      </c>
    </row>
    <row r="166" spans="1:11" x14ac:dyDescent="0.25">
      <c r="A166" s="11"/>
      <c r="B166" s="9"/>
      <c r="C166" s="9"/>
      <c r="D166" s="9"/>
      <c r="E166" s="9"/>
      <c r="F166" s="9"/>
      <c r="G166" s="12">
        <f>IF(A166="","",IFERROR(INDEX(Settings!$B$2:$B$16,MATCH(D166,Settings!$A$2:$A$16,0)),0))</f>
      </c>
      <c r="H166" s="12">
        <f>IF(A166="","",N(E166)*G166)</f>
      </c>
      <c r="I166" s="12">
        <f>IF(A166="","",IF(F166="No",H166,0))</f>
      </c>
      <c r="J166" s="13">
        <f>IF(A166="","",MONTH(A166))</f>
      </c>
      <c r="K166" s="13">
        <f>IF(A166="","",YEAR(A166))</f>
      </c>
    </row>
    <row r="167" spans="1:11" x14ac:dyDescent="0.25">
      <c r="A167" s="11"/>
      <c r="B167" s="9"/>
      <c r="C167" s="9"/>
      <c r="D167" s="9"/>
      <c r="E167" s="9"/>
      <c r="F167" s="9"/>
      <c r="G167" s="12">
        <f>IF(A167="","",IFERROR(INDEX(Settings!$B$2:$B$16,MATCH(D167,Settings!$A$2:$A$16,0)),0))</f>
      </c>
      <c r="H167" s="12">
        <f>IF(A167="","",N(E167)*G167)</f>
      </c>
      <c r="I167" s="12">
        <f>IF(A167="","",IF(F167="No",H167,0))</f>
      </c>
      <c r="J167" s="13">
        <f>IF(A167="","",MONTH(A167))</f>
      </c>
      <c r="K167" s="13">
        <f>IF(A167="","",YEAR(A167))</f>
      </c>
    </row>
    <row r="168" spans="1:11" x14ac:dyDescent="0.25">
      <c r="A168" s="11"/>
      <c r="B168" s="9"/>
      <c r="C168" s="9"/>
      <c r="D168" s="9"/>
      <c r="E168" s="9"/>
      <c r="F168" s="9"/>
      <c r="G168" s="12">
        <f>IF(A168="","",IFERROR(INDEX(Settings!$B$2:$B$16,MATCH(D168,Settings!$A$2:$A$16,0)),0))</f>
      </c>
      <c r="H168" s="12">
        <f>IF(A168="","",N(E168)*G168)</f>
      </c>
      <c r="I168" s="12">
        <f>IF(A168="","",IF(F168="No",H168,0))</f>
      </c>
      <c r="J168" s="13">
        <f>IF(A168="","",MONTH(A168))</f>
      </c>
      <c r="K168" s="13">
        <f>IF(A168="","",YEAR(A168))</f>
      </c>
    </row>
    <row r="169" spans="1:11" x14ac:dyDescent="0.25">
      <c r="A169" s="11"/>
      <c r="B169" s="9"/>
      <c r="C169" s="9"/>
      <c r="D169" s="9"/>
      <c r="E169" s="9"/>
      <c r="F169" s="9"/>
      <c r="G169" s="12">
        <f>IF(A169="","",IFERROR(INDEX(Settings!$B$2:$B$16,MATCH(D169,Settings!$A$2:$A$16,0)),0))</f>
      </c>
      <c r="H169" s="12">
        <f>IF(A169="","",N(E169)*G169)</f>
      </c>
      <c r="I169" s="12">
        <f>IF(A169="","",IF(F169="No",H169,0))</f>
      </c>
      <c r="J169" s="13">
        <f>IF(A169="","",MONTH(A169))</f>
      </c>
      <c r="K169" s="13">
        <f>IF(A169="","",YEAR(A169))</f>
      </c>
    </row>
    <row r="170" spans="1:11" x14ac:dyDescent="0.25">
      <c r="A170" s="11"/>
      <c r="B170" s="9"/>
      <c r="C170" s="9"/>
      <c r="D170" s="9"/>
      <c r="E170" s="9"/>
      <c r="F170" s="9"/>
      <c r="G170" s="12">
        <f>IF(A170="","",IFERROR(INDEX(Settings!$B$2:$B$16,MATCH(D170,Settings!$A$2:$A$16,0)),0))</f>
      </c>
      <c r="H170" s="12">
        <f>IF(A170="","",N(E170)*G170)</f>
      </c>
      <c r="I170" s="12">
        <f>IF(A170="","",IF(F170="No",H170,0))</f>
      </c>
      <c r="J170" s="13">
        <f>IF(A170="","",MONTH(A170))</f>
      </c>
      <c r="K170" s="13">
        <f>IF(A170="","",YEAR(A170))</f>
      </c>
    </row>
    <row r="171" spans="1:11" x14ac:dyDescent="0.25">
      <c r="A171" s="11"/>
      <c r="B171" s="9"/>
      <c r="C171" s="9"/>
      <c r="D171" s="9"/>
      <c r="E171" s="9"/>
      <c r="F171" s="9"/>
      <c r="G171" s="12">
        <f>IF(A171="","",IFERROR(INDEX(Settings!$B$2:$B$16,MATCH(D171,Settings!$A$2:$A$16,0)),0))</f>
      </c>
      <c r="H171" s="12">
        <f>IF(A171="","",N(E171)*G171)</f>
      </c>
      <c r="I171" s="12">
        <f>IF(A171="","",IF(F171="No",H171,0))</f>
      </c>
      <c r="J171" s="13">
        <f>IF(A171="","",MONTH(A171))</f>
      </c>
      <c r="K171" s="13">
        <f>IF(A171="","",YEAR(A171))</f>
      </c>
    </row>
    <row r="172" spans="1:11" x14ac:dyDescent="0.25">
      <c r="A172" s="11"/>
      <c r="B172" s="9"/>
      <c r="C172" s="9"/>
      <c r="D172" s="9"/>
      <c r="E172" s="9"/>
      <c r="F172" s="9"/>
      <c r="G172" s="12">
        <f>IF(A172="","",IFERROR(INDEX(Settings!$B$2:$B$16,MATCH(D172,Settings!$A$2:$A$16,0)),0))</f>
      </c>
      <c r="H172" s="12">
        <f>IF(A172="","",N(E172)*G172)</f>
      </c>
      <c r="I172" s="12">
        <f>IF(A172="","",IF(F172="No",H172,0))</f>
      </c>
      <c r="J172" s="13">
        <f>IF(A172="","",MONTH(A172))</f>
      </c>
      <c r="K172" s="13">
        <f>IF(A172="","",YEAR(A172))</f>
      </c>
    </row>
    <row r="173" spans="1:11" x14ac:dyDescent="0.25">
      <c r="A173" s="11"/>
      <c r="B173" s="9"/>
      <c r="C173" s="9"/>
      <c r="D173" s="9"/>
      <c r="E173" s="9"/>
      <c r="F173" s="9"/>
      <c r="G173" s="12">
        <f>IF(A173="","",IFERROR(INDEX(Settings!$B$2:$B$16,MATCH(D173,Settings!$A$2:$A$16,0)),0))</f>
      </c>
      <c r="H173" s="12">
        <f>IF(A173="","",N(E173)*G173)</f>
      </c>
      <c r="I173" s="12">
        <f>IF(A173="","",IF(F173="No",H173,0))</f>
      </c>
      <c r="J173" s="13">
        <f>IF(A173="","",MONTH(A173))</f>
      </c>
      <c r="K173" s="13">
        <f>IF(A173="","",YEAR(A173))</f>
      </c>
    </row>
    <row r="174" spans="1:11" x14ac:dyDescent="0.25">
      <c r="A174" s="11"/>
      <c r="B174" s="9"/>
      <c r="C174" s="9"/>
      <c r="D174" s="9"/>
      <c r="E174" s="9"/>
      <c r="F174" s="9"/>
      <c r="G174" s="12">
        <f>IF(A174="","",IFERROR(INDEX(Settings!$B$2:$B$16,MATCH(D174,Settings!$A$2:$A$16,0)),0))</f>
      </c>
      <c r="H174" s="12">
        <f>IF(A174="","",N(E174)*G174)</f>
      </c>
      <c r="I174" s="12">
        <f>IF(A174="","",IF(F174="No",H174,0))</f>
      </c>
      <c r="J174" s="13">
        <f>IF(A174="","",MONTH(A174))</f>
      </c>
      <c r="K174" s="13">
        <f>IF(A174="","",YEAR(A174))</f>
      </c>
    </row>
    <row r="175" spans="1:11" x14ac:dyDescent="0.25">
      <c r="A175" s="11"/>
      <c r="B175" s="9"/>
      <c r="C175" s="9"/>
      <c r="D175" s="9"/>
      <c r="E175" s="9"/>
      <c r="F175" s="9"/>
      <c r="G175" s="12">
        <f>IF(A175="","",IFERROR(INDEX(Settings!$B$2:$B$16,MATCH(D175,Settings!$A$2:$A$16,0)),0))</f>
      </c>
      <c r="H175" s="12">
        <f>IF(A175="","",N(E175)*G175)</f>
      </c>
      <c r="I175" s="12">
        <f>IF(A175="","",IF(F175="No",H175,0))</f>
      </c>
      <c r="J175" s="13">
        <f>IF(A175="","",MONTH(A175))</f>
      </c>
      <c r="K175" s="13">
        <f>IF(A175="","",YEAR(A175))</f>
      </c>
    </row>
    <row r="176" spans="1:11" x14ac:dyDescent="0.25">
      <c r="A176" s="11"/>
      <c r="B176" s="9"/>
      <c r="C176" s="9"/>
      <c r="D176" s="9"/>
      <c r="E176" s="9"/>
      <c r="F176" s="9"/>
      <c r="G176" s="12">
        <f>IF(A176="","",IFERROR(INDEX(Settings!$B$2:$B$16,MATCH(D176,Settings!$A$2:$A$16,0)),0))</f>
      </c>
      <c r="H176" s="12">
        <f>IF(A176="","",N(E176)*G176)</f>
      </c>
      <c r="I176" s="12">
        <f>IF(A176="","",IF(F176="No",H176,0))</f>
      </c>
      <c r="J176" s="13">
        <f>IF(A176="","",MONTH(A176))</f>
      </c>
      <c r="K176" s="13">
        <f>IF(A176="","",YEAR(A176))</f>
      </c>
    </row>
    <row r="177" spans="1:11" x14ac:dyDescent="0.25">
      <c r="A177" s="11"/>
      <c r="B177" s="9"/>
      <c r="C177" s="9"/>
      <c r="D177" s="9"/>
      <c r="E177" s="9"/>
      <c r="F177" s="9"/>
      <c r="G177" s="12">
        <f>IF(A177="","",IFERROR(INDEX(Settings!$B$2:$B$16,MATCH(D177,Settings!$A$2:$A$16,0)),0))</f>
      </c>
      <c r="H177" s="12">
        <f>IF(A177="","",N(E177)*G177)</f>
      </c>
      <c r="I177" s="12">
        <f>IF(A177="","",IF(F177="No",H177,0))</f>
      </c>
      <c r="J177" s="13">
        <f>IF(A177="","",MONTH(A177))</f>
      </c>
      <c r="K177" s="13">
        <f>IF(A177="","",YEAR(A177))</f>
      </c>
    </row>
    <row r="178" spans="1:11" x14ac:dyDescent="0.25">
      <c r="A178" s="11"/>
      <c r="B178" s="9"/>
      <c r="C178" s="9"/>
      <c r="D178" s="9"/>
      <c r="E178" s="9"/>
      <c r="F178" s="9"/>
      <c r="G178" s="12">
        <f>IF(A178="","",IFERROR(INDEX(Settings!$B$2:$B$16,MATCH(D178,Settings!$A$2:$A$16,0)),0))</f>
      </c>
      <c r="H178" s="12">
        <f>IF(A178="","",N(E178)*G178)</f>
      </c>
      <c r="I178" s="12">
        <f>IF(A178="","",IF(F178="No",H178,0))</f>
      </c>
      <c r="J178" s="13">
        <f>IF(A178="","",MONTH(A178))</f>
      </c>
      <c r="K178" s="13">
        <f>IF(A178="","",YEAR(A178))</f>
      </c>
    </row>
    <row r="179" spans="1:11" x14ac:dyDescent="0.25">
      <c r="A179" s="11"/>
      <c r="B179" s="9"/>
      <c r="C179" s="9"/>
      <c r="D179" s="9"/>
      <c r="E179" s="9"/>
      <c r="F179" s="9"/>
      <c r="G179" s="12">
        <f>IF(A179="","",IFERROR(INDEX(Settings!$B$2:$B$16,MATCH(D179,Settings!$A$2:$A$16,0)),0))</f>
      </c>
      <c r="H179" s="12">
        <f>IF(A179="","",N(E179)*G179)</f>
      </c>
      <c r="I179" s="12">
        <f>IF(A179="","",IF(F179="No",H179,0))</f>
      </c>
      <c r="J179" s="13">
        <f>IF(A179="","",MONTH(A179))</f>
      </c>
      <c r="K179" s="13">
        <f>IF(A179="","",YEAR(A179))</f>
      </c>
    </row>
    <row r="180" spans="1:11" x14ac:dyDescent="0.25">
      <c r="A180" s="11"/>
      <c r="B180" s="9"/>
      <c r="C180" s="9"/>
      <c r="D180" s="9"/>
      <c r="E180" s="9"/>
      <c r="F180" s="9"/>
      <c r="G180" s="12">
        <f>IF(A180="","",IFERROR(INDEX(Settings!$B$2:$B$16,MATCH(D180,Settings!$A$2:$A$16,0)),0))</f>
      </c>
      <c r="H180" s="12">
        <f>IF(A180="","",N(E180)*G180)</f>
      </c>
      <c r="I180" s="12">
        <f>IF(A180="","",IF(F180="No",H180,0))</f>
      </c>
      <c r="J180" s="13">
        <f>IF(A180="","",MONTH(A180))</f>
      </c>
      <c r="K180" s="13">
        <f>IF(A180="","",YEAR(A180))</f>
      </c>
    </row>
    <row r="181" spans="1:11" x14ac:dyDescent="0.25">
      <c r="A181" s="11"/>
      <c r="B181" s="9"/>
      <c r="C181" s="9"/>
      <c r="D181" s="9"/>
      <c r="E181" s="9"/>
      <c r="F181" s="9"/>
      <c r="G181" s="12">
        <f>IF(A181="","",IFERROR(INDEX(Settings!$B$2:$B$16,MATCH(D181,Settings!$A$2:$A$16,0)),0))</f>
      </c>
      <c r="H181" s="12">
        <f>IF(A181="","",N(E181)*G181)</f>
      </c>
      <c r="I181" s="12">
        <f>IF(A181="","",IF(F181="No",H181,0))</f>
      </c>
      <c r="J181" s="13">
        <f>IF(A181="","",MONTH(A181))</f>
      </c>
      <c r="K181" s="13">
        <f>IF(A181="","",YEAR(A181))</f>
      </c>
    </row>
    <row r="182" spans="1:11" x14ac:dyDescent="0.25">
      <c r="A182" s="11"/>
      <c r="B182" s="9"/>
      <c r="C182" s="9"/>
      <c r="D182" s="9"/>
      <c r="E182" s="9"/>
      <c r="F182" s="9"/>
      <c r="G182" s="12">
        <f>IF(A182="","",IFERROR(INDEX(Settings!$B$2:$B$16,MATCH(D182,Settings!$A$2:$A$16,0)),0))</f>
      </c>
      <c r="H182" s="12">
        <f>IF(A182="","",N(E182)*G182)</f>
      </c>
      <c r="I182" s="12">
        <f>IF(A182="","",IF(F182="No",H182,0))</f>
      </c>
      <c r="J182" s="13">
        <f>IF(A182="","",MONTH(A182))</f>
      </c>
      <c r="K182" s="13">
        <f>IF(A182="","",YEAR(A182))</f>
      </c>
    </row>
    <row r="183" spans="1:11" x14ac:dyDescent="0.25">
      <c r="A183" s="11"/>
      <c r="B183" s="9"/>
      <c r="C183" s="9"/>
      <c r="D183" s="9"/>
      <c r="E183" s="9"/>
      <c r="F183" s="9"/>
      <c r="G183" s="12">
        <f>IF(A183="","",IFERROR(INDEX(Settings!$B$2:$B$16,MATCH(D183,Settings!$A$2:$A$16,0)),0))</f>
      </c>
      <c r="H183" s="12">
        <f>IF(A183="","",N(E183)*G183)</f>
      </c>
      <c r="I183" s="12">
        <f>IF(A183="","",IF(F183="No",H183,0))</f>
      </c>
      <c r="J183" s="13">
        <f>IF(A183="","",MONTH(A183))</f>
      </c>
      <c r="K183" s="13">
        <f>IF(A183="","",YEAR(A183))</f>
      </c>
    </row>
    <row r="184" spans="1:11" x14ac:dyDescent="0.25">
      <c r="A184" s="11"/>
      <c r="B184" s="9"/>
      <c r="C184" s="9"/>
      <c r="D184" s="9"/>
      <c r="E184" s="9"/>
      <c r="F184" s="9"/>
      <c r="G184" s="12">
        <f>IF(A184="","",IFERROR(INDEX(Settings!$B$2:$B$16,MATCH(D184,Settings!$A$2:$A$16,0)),0))</f>
      </c>
      <c r="H184" s="12">
        <f>IF(A184="","",N(E184)*G184)</f>
      </c>
      <c r="I184" s="12">
        <f>IF(A184="","",IF(F184="No",H184,0))</f>
      </c>
      <c r="J184" s="13">
        <f>IF(A184="","",MONTH(A184))</f>
      </c>
      <c r="K184" s="13">
        <f>IF(A184="","",YEAR(A184))</f>
      </c>
    </row>
    <row r="185" spans="1:11" x14ac:dyDescent="0.25">
      <c r="A185" s="11"/>
      <c r="B185" s="9"/>
      <c r="C185" s="9"/>
      <c r="D185" s="9"/>
      <c r="E185" s="9"/>
      <c r="F185" s="9"/>
      <c r="G185" s="12">
        <f>IF(A185="","",IFERROR(INDEX(Settings!$B$2:$B$16,MATCH(D185,Settings!$A$2:$A$16,0)),0))</f>
      </c>
      <c r="H185" s="12">
        <f>IF(A185="","",N(E185)*G185)</f>
      </c>
      <c r="I185" s="12">
        <f>IF(A185="","",IF(F185="No",H185,0))</f>
      </c>
      <c r="J185" s="13">
        <f>IF(A185="","",MONTH(A185))</f>
      </c>
      <c r="K185" s="13">
        <f>IF(A185="","",YEAR(A185))</f>
      </c>
    </row>
    <row r="186" spans="1:11" x14ac:dyDescent="0.25">
      <c r="A186" s="11"/>
      <c r="B186" s="9"/>
      <c r="C186" s="9"/>
      <c r="D186" s="9"/>
      <c r="E186" s="9"/>
      <c r="F186" s="9"/>
      <c r="G186" s="12">
        <f>IF(A186="","",IFERROR(INDEX(Settings!$B$2:$B$16,MATCH(D186,Settings!$A$2:$A$16,0)),0))</f>
      </c>
      <c r="H186" s="12">
        <f>IF(A186="","",N(E186)*G186)</f>
      </c>
      <c r="I186" s="12">
        <f>IF(A186="","",IF(F186="No",H186,0))</f>
      </c>
      <c r="J186" s="13">
        <f>IF(A186="","",MONTH(A186))</f>
      </c>
      <c r="K186" s="13">
        <f>IF(A186="","",YEAR(A186))</f>
      </c>
    </row>
    <row r="187" spans="1:11" x14ac:dyDescent="0.25">
      <c r="A187" s="11"/>
      <c r="B187" s="9"/>
      <c r="C187" s="9"/>
      <c r="D187" s="9"/>
      <c r="E187" s="9"/>
      <c r="F187" s="9"/>
      <c r="G187" s="12">
        <f>IF(A187="","",IFERROR(INDEX(Settings!$B$2:$B$16,MATCH(D187,Settings!$A$2:$A$16,0)),0))</f>
      </c>
      <c r="H187" s="12">
        <f>IF(A187="","",N(E187)*G187)</f>
      </c>
      <c r="I187" s="12">
        <f>IF(A187="","",IF(F187="No",H187,0))</f>
      </c>
      <c r="J187" s="13">
        <f>IF(A187="","",MONTH(A187))</f>
      </c>
      <c r="K187" s="13">
        <f>IF(A187="","",YEAR(A187))</f>
      </c>
    </row>
    <row r="188" spans="1:11" x14ac:dyDescent="0.25">
      <c r="A188" s="11"/>
      <c r="B188" s="9"/>
      <c r="C188" s="9"/>
      <c r="D188" s="9"/>
      <c r="E188" s="9"/>
      <c r="F188" s="9"/>
      <c r="G188" s="12">
        <f>IF(A188="","",IFERROR(INDEX(Settings!$B$2:$B$16,MATCH(D188,Settings!$A$2:$A$16,0)),0))</f>
      </c>
      <c r="H188" s="12">
        <f>IF(A188="","",N(E188)*G188)</f>
      </c>
      <c r="I188" s="12">
        <f>IF(A188="","",IF(F188="No",H188,0))</f>
      </c>
      <c r="J188" s="13">
        <f>IF(A188="","",MONTH(A188))</f>
      </c>
      <c r="K188" s="13">
        <f>IF(A188="","",YEAR(A188))</f>
      </c>
    </row>
    <row r="189" spans="1:11" x14ac:dyDescent="0.25">
      <c r="A189" s="11"/>
      <c r="B189" s="9"/>
      <c r="C189" s="9"/>
      <c r="D189" s="9"/>
      <c r="E189" s="9"/>
      <c r="F189" s="9"/>
      <c r="G189" s="12">
        <f>IF(A189="","",IFERROR(INDEX(Settings!$B$2:$B$16,MATCH(D189,Settings!$A$2:$A$16,0)),0))</f>
      </c>
      <c r="H189" s="12">
        <f>IF(A189="","",N(E189)*G189)</f>
      </c>
      <c r="I189" s="12">
        <f>IF(A189="","",IF(F189="No",H189,0))</f>
      </c>
      <c r="J189" s="13">
        <f>IF(A189="","",MONTH(A189))</f>
      </c>
      <c r="K189" s="13">
        <f>IF(A189="","",YEAR(A189))</f>
      </c>
    </row>
    <row r="190" spans="1:11" x14ac:dyDescent="0.25">
      <c r="A190" s="11"/>
      <c r="B190" s="9"/>
      <c r="C190" s="9"/>
      <c r="D190" s="9"/>
      <c r="E190" s="9"/>
      <c r="F190" s="9"/>
      <c r="G190" s="12">
        <f>IF(A190="","",IFERROR(INDEX(Settings!$B$2:$B$16,MATCH(D190,Settings!$A$2:$A$16,0)),0))</f>
      </c>
      <c r="H190" s="12">
        <f>IF(A190="","",N(E190)*G190)</f>
      </c>
      <c r="I190" s="12">
        <f>IF(A190="","",IF(F190="No",H190,0))</f>
      </c>
      <c r="J190" s="13">
        <f>IF(A190="","",MONTH(A190))</f>
      </c>
      <c r="K190" s="13">
        <f>IF(A190="","",YEAR(A190))</f>
      </c>
    </row>
    <row r="191" spans="1:11" x14ac:dyDescent="0.25">
      <c r="A191" s="11"/>
      <c r="B191" s="9"/>
      <c r="C191" s="9"/>
      <c r="D191" s="9"/>
      <c r="E191" s="9"/>
      <c r="F191" s="9"/>
      <c r="G191" s="12">
        <f>IF(A191="","",IFERROR(INDEX(Settings!$B$2:$B$16,MATCH(D191,Settings!$A$2:$A$16,0)),0))</f>
      </c>
      <c r="H191" s="12">
        <f>IF(A191="","",N(E191)*G191)</f>
      </c>
      <c r="I191" s="12">
        <f>IF(A191="","",IF(F191="No",H191,0))</f>
      </c>
      <c r="J191" s="13">
        <f>IF(A191="","",MONTH(A191))</f>
      </c>
      <c r="K191" s="13">
        <f>IF(A191="","",YEAR(A191))</f>
      </c>
    </row>
    <row r="192" spans="1:11" x14ac:dyDescent="0.25">
      <c r="A192" s="11"/>
      <c r="B192" s="9"/>
      <c r="C192" s="9"/>
      <c r="D192" s="9"/>
      <c r="E192" s="9"/>
      <c r="F192" s="9"/>
      <c r="G192" s="12">
        <f>IF(A192="","",IFERROR(INDEX(Settings!$B$2:$B$16,MATCH(D192,Settings!$A$2:$A$16,0)),0))</f>
      </c>
      <c r="H192" s="12">
        <f>IF(A192="","",N(E192)*G192)</f>
      </c>
      <c r="I192" s="12">
        <f>IF(A192="","",IF(F192="No",H192,0))</f>
      </c>
      <c r="J192" s="13">
        <f>IF(A192="","",MONTH(A192))</f>
      </c>
      <c r="K192" s="13">
        <f>IF(A192="","",YEAR(A192))</f>
      </c>
    </row>
    <row r="193" spans="1:11" x14ac:dyDescent="0.25">
      <c r="A193" s="11"/>
      <c r="B193" s="9"/>
      <c r="C193" s="9"/>
      <c r="D193" s="9"/>
      <c r="E193" s="9"/>
      <c r="F193" s="9"/>
      <c r="G193" s="12">
        <f>IF(A193="","",IFERROR(INDEX(Settings!$B$2:$B$16,MATCH(D193,Settings!$A$2:$A$16,0)),0))</f>
      </c>
      <c r="H193" s="12">
        <f>IF(A193="","",N(E193)*G193)</f>
      </c>
      <c r="I193" s="12">
        <f>IF(A193="","",IF(F193="No",H193,0))</f>
      </c>
      <c r="J193" s="13">
        <f>IF(A193="","",MONTH(A193))</f>
      </c>
      <c r="K193" s="13">
        <f>IF(A193="","",YEAR(A193))</f>
      </c>
    </row>
    <row r="194" spans="1:11" x14ac:dyDescent="0.25">
      <c r="A194" s="11"/>
      <c r="B194" s="9"/>
      <c r="C194" s="9"/>
      <c r="D194" s="9"/>
      <c r="E194" s="9"/>
      <c r="F194" s="9"/>
      <c r="G194" s="12">
        <f>IF(A194="","",IFERROR(INDEX(Settings!$B$2:$B$16,MATCH(D194,Settings!$A$2:$A$16,0)),0))</f>
      </c>
      <c r="H194" s="12">
        <f>IF(A194="","",N(E194)*G194)</f>
      </c>
      <c r="I194" s="12">
        <f>IF(A194="","",IF(F194="No",H194,0))</f>
      </c>
      <c r="J194" s="13">
        <f>IF(A194="","",MONTH(A194))</f>
      </c>
      <c r="K194" s="13">
        <f>IF(A194="","",YEAR(A194))</f>
      </c>
    </row>
    <row r="195" spans="1:11" x14ac:dyDescent="0.25">
      <c r="A195" s="11"/>
      <c r="B195" s="9"/>
      <c r="C195" s="9"/>
      <c r="D195" s="9"/>
      <c r="E195" s="9"/>
      <c r="F195" s="9"/>
      <c r="G195" s="12">
        <f>IF(A195="","",IFERROR(INDEX(Settings!$B$2:$B$16,MATCH(D195,Settings!$A$2:$A$16,0)),0))</f>
      </c>
      <c r="H195" s="12">
        <f>IF(A195="","",N(E195)*G195)</f>
      </c>
      <c r="I195" s="12">
        <f>IF(A195="","",IF(F195="No",H195,0))</f>
      </c>
      <c r="J195" s="13">
        <f>IF(A195="","",MONTH(A195))</f>
      </c>
      <c r="K195" s="13">
        <f>IF(A195="","",YEAR(A195))</f>
      </c>
    </row>
    <row r="196" spans="1:11" x14ac:dyDescent="0.25">
      <c r="A196" s="11"/>
      <c r="B196" s="9"/>
      <c r="C196" s="9"/>
      <c r="D196" s="9"/>
      <c r="E196" s="9"/>
      <c r="F196" s="9"/>
      <c r="G196" s="12">
        <f>IF(A196="","",IFERROR(INDEX(Settings!$B$2:$B$16,MATCH(D196,Settings!$A$2:$A$16,0)),0))</f>
      </c>
      <c r="H196" s="12">
        <f>IF(A196="","",N(E196)*G196)</f>
      </c>
      <c r="I196" s="12">
        <f>IF(A196="","",IF(F196="No",H196,0))</f>
      </c>
      <c r="J196" s="13">
        <f>IF(A196="","",MONTH(A196))</f>
      </c>
      <c r="K196" s="13">
        <f>IF(A196="","",YEAR(A196))</f>
      </c>
    </row>
    <row r="197" spans="1:11" x14ac:dyDescent="0.25">
      <c r="A197" s="11"/>
      <c r="B197" s="9"/>
      <c r="C197" s="9"/>
      <c r="D197" s="9"/>
      <c r="E197" s="9"/>
      <c r="F197" s="9"/>
      <c r="G197" s="12">
        <f>IF(A197="","",IFERROR(INDEX(Settings!$B$2:$B$16,MATCH(D197,Settings!$A$2:$A$16,0)),0))</f>
      </c>
      <c r="H197" s="12">
        <f>IF(A197="","",N(E197)*G197)</f>
      </c>
      <c r="I197" s="12">
        <f>IF(A197="","",IF(F197="No",H197,0))</f>
      </c>
      <c r="J197" s="13">
        <f>IF(A197="","",MONTH(A197))</f>
      </c>
      <c r="K197" s="13">
        <f>IF(A197="","",YEAR(A197))</f>
      </c>
    </row>
    <row r="198" spans="1:11" x14ac:dyDescent="0.25">
      <c r="A198" s="11"/>
      <c r="B198" s="9"/>
      <c r="C198" s="9"/>
      <c r="D198" s="9"/>
      <c r="E198" s="9"/>
      <c r="F198" s="9"/>
      <c r="G198" s="12">
        <f>IF(A198="","",IFERROR(INDEX(Settings!$B$2:$B$16,MATCH(D198,Settings!$A$2:$A$16,0)),0))</f>
      </c>
      <c r="H198" s="12">
        <f>IF(A198="","",N(E198)*G198)</f>
      </c>
      <c r="I198" s="12">
        <f>IF(A198="","",IF(F198="No",H198,0))</f>
      </c>
      <c r="J198" s="13">
        <f>IF(A198="","",MONTH(A198))</f>
      </c>
      <c r="K198" s="13">
        <f>IF(A198="","",YEAR(A198))</f>
      </c>
    </row>
    <row r="199" spans="1:11" x14ac:dyDescent="0.25">
      <c r="A199" s="11"/>
      <c r="B199" s="9"/>
      <c r="C199" s="9"/>
      <c r="D199" s="9"/>
      <c r="E199" s="9"/>
      <c r="F199" s="9"/>
      <c r="G199" s="12">
        <f>IF(A199="","",IFERROR(INDEX(Settings!$B$2:$B$16,MATCH(D199,Settings!$A$2:$A$16,0)),0))</f>
      </c>
      <c r="H199" s="12">
        <f>IF(A199="","",N(E199)*G199)</f>
      </c>
      <c r="I199" s="12">
        <f>IF(A199="","",IF(F199="No",H199,0))</f>
      </c>
      <c r="J199" s="13">
        <f>IF(A199="","",MONTH(A199))</f>
      </c>
      <c r="K199" s="13">
        <f>IF(A199="","",YEAR(A199))</f>
      </c>
    </row>
    <row r="200" spans="1:11" x14ac:dyDescent="0.25">
      <c r="A200" s="11"/>
      <c r="B200" s="9"/>
      <c r="C200" s="9"/>
      <c r="D200" s="9"/>
      <c r="E200" s="9"/>
      <c r="F200" s="9"/>
      <c r="G200" s="12">
        <f>IF(A200="","",IFERROR(INDEX(Settings!$B$2:$B$16,MATCH(D200,Settings!$A$2:$A$16,0)),0))</f>
      </c>
      <c r="H200" s="12">
        <f>IF(A200="","",N(E200)*G200)</f>
      </c>
      <c r="I200" s="12">
        <f>IF(A200="","",IF(F200="No",H200,0))</f>
      </c>
      <c r="J200" s="13">
        <f>IF(A200="","",MONTH(A200))</f>
      </c>
      <c r="K200" s="13">
        <f>IF(A200="","",YEAR(A200))</f>
      </c>
    </row>
    <row r="201" spans="1:11" x14ac:dyDescent="0.25">
      <c r="A201" s="11"/>
      <c r="B201" s="9"/>
      <c r="C201" s="9"/>
      <c r="D201" s="9"/>
      <c r="E201" s="9"/>
      <c r="F201" s="9"/>
      <c r="G201" s="12">
        <f>IF(A201="","",IFERROR(INDEX(Settings!$B$2:$B$16,MATCH(D201,Settings!$A$2:$A$16,0)),0))</f>
      </c>
      <c r="H201" s="12">
        <f>IF(A201="","",N(E201)*G201)</f>
      </c>
      <c r="I201" s="12">
        <f>IF(A201="","",IF(F201="No",H201,0))</f>
      </c>
      <c r="J201" s="13">
        <f>IF(A201="","",MONTH(A201))</f>
      </c>
      <c r="K201" s="13">
        <f>IF(A201="","",YEAR(A201))</f>
      </c>
    </row>
    <row r="202" spans="1:11" x14ac:dyDescent="0.25">
      <c r="A202" s="11"/>
      <c r="B202" s="9"/>
      <c r="C202" s="9"/>
      <c r="D202" s="9"/>
      <c r="E202" s="9"/>
      <c r="F202" s="9"/>
      <c r="G202" s="12">
        <f>IF(A202="","",IFERROR(INDEX(Settings!$B$2:$B$16,MATCH(D202,Settings!$A$2:$A$16,0)),0))</f>
      </c>
      <c r="H202" s="12">
        <f>IF(A202="","",N(E202)*G202)</f>
      </c>
      <c r="I202" s="12">
        <f>IF(A202="","",IF(F202="No",H202,0))</f>
      </c>
      <c r="J202" s="13">
        <f>IF(A202="","",MONTH(A202))</f>
      </c>
      <c r="K202" s="13">
        <f>IF(A202="","",YEAR(A202))</f>
      </c>
    </row>
    <row r="203" spans="1:11" x14ac:dyDescent="0.25">
      <c r="A203" s="11"/>
      <c r="B203" s="9"/>
      <c r="C203" s="9"/>
      <c r="D203" s="9"/>
      <c r="E203" s="9"/>
      <c r="F203" s="9"/>
      <c r="G203" s="12">
        <f>IF(A203="","",IFERROR(INDEX(Settings!$B$2:$B$16,MATCH(D203,Settings!$A$2:$A$16,0)),0))</f>
      </c>
      <c r="H203" s="12">
        <f>IF(A203="","",N(E203)*G203)</f>
      </c>
      <c r="I203" s="12">
        <f>IF(A203="","",IF(F203="No",H203,0))</f>
      </c>
      <c r="J203" s="13">
        <f>IF(A203="","",MONTH(A203))</f>
      </c>
      <c r="K203" s="13">
        <f>IF(A203="","",YEAR(A203))</f>
      </c>
    </row>
    <row r="204" spans="1:11" x14ac:dyDescent="0.25">
      <c r="A204" s="11"/>
      <c r="B204" s="9"/>
      <c r="C204" s="9"/>
      <c r="D204" s="9"/>
      <c r="E204" s="9"/>
      <c r="F204" s="9"/>
      <c r="G204" s="12">
        <f>IF(A204="","",IFERROR(INDEX(Settings!$B$2:$B$16,MATCH(D204,Settings!$A$2:$A$16,0)),0))</f>
      </c>
      <c r="H204" s="12">
        <f>IF(A204="","",N(E204)*G204)</f>
      </c>
      <c r="I204" s="12">
        <f>IF(A204="","",IF(F204="No",H204,0))</f>
      </c>
      <c r="J204" s="13">
        <f>IF(A204="","",MONTH(A204))</f>
      </c>
      <c r="K204" s="13">
        <f>IF(A204="","",YEAR(A204))</f>
      </c>
    </row>
    <row r="205" spans="1:11" x14ac:dyDescent="0.25">
      <c r="A205" s="11"/>
      <c r="B205" s="9"/>
      <c r="C205" s="9"/>
      <c r="D205" s="9"/>
      <c r="E205" s="9"/>
      <c r="F205" s="9"/>
      <c r="G205" s="12">
        <f>IF(A205="","",IFERROR(INDEX(Settings!$B$2:$B$16,MATCH(D205,Settings!$A$2:$A$16,0)),0))</f>
      </c>
      <c r="H205" s="12">
        <f>IF(A205="","",N(E205)*G205)</f>
      </c>
      <c r="I205" s="12">
        <f>IF(A205="","",IF(F205="No",H205,0))</f>
      </c>
      <c r="J205" s="13">
        <f>IF(A205="","",MONTH(A205))</f>
      </c>
      <c r="K205" s="13">
        <f>IF(A205="","",YEAR(A205))</f>
      </c>
    </row>
    <row r="206" spans="1:11" x14ac:dyDescent="0.25">
      <c r="A206" s="11"/>
      <c r="B206" s="9"/>
      <c r="C206" s="9"/>
      <c r="D206" s="9"/>
      <c r="E206" s="9"/>
      <c r="F206" s="9"/>
      <c r="G206" s="12">
        <f>IF(A206="","",IFERROR(INDEX(Settings!$B$2:$B$16,MATCH(D206,Settings!$A$2:$A$16,0)),0))</f>
      </c>
      <c r="H206" s="12">
        <f>IF(A206="","",N(E206)*G206)</f>
      </c>
      <c r="I206" s="12">
        <f>IF(A206="","",IF(F206="No",H206,0))</f>
      </c>
      <c r="J206" s="13">
        <f>IF(A206="","",MONTH(A206))</f>
      </c>
      <c r="K206" s="13">
        <f>IF(A206="","",YEAR(A206))</f>
      </c>
    </row>
    <row r="207" spans="1:11" x14ac:dyDescent="0.25">
      <c r="A207" s="11"/>
      <c r="B207" s="9"/>
      <c r="C207" s="9"/>
      <c r="D207" s="9"/>
      <c r="E207" s="9"/>
      <c r="F207" s="9"/>
      <c r="G207" s="12">
        <f>IF(A207="","",IFERROR(INDEX(Settings!$B$2:$B$16,MATCH(D207,Settings!$A$2:$A$16,0)),0))</f>
      </c>
      <c r="H207" s="12">
        <f>IF(A207="","",N(E207)*G207)</f>
      </c>
      <c r="I207" s="12">
        <f>IF(A207="","",IF(F207="No",H207,0))</f>
      </c>
      <c r="J207" s="13">
        <f>IF(A207="","",MONTH(A207))</f>
      </c>
      <c r="K207" s="13">
        <f>IF(A207="","",YEAR(A207))</f>
      </c>
    </row>
    <row r="208" spans="1:11" x14ac:dyDescent="0.25">
      <c r="A208" s="11"/>
      <c r="B208" s="9"/>
      <c r="C208" s="9"/>
      <c r="D208" s="9"/>
      <c r="E208" s="9"/>
      <c r="F208" s="9"/>
      <c r="G208" s="12">
        <f>IF(A208="","",IFERROR(INDEX(Settings!$B$2:$B$16,MATCH(D208,Settings!$A$2:$A$16,0)),0))</f>
      </c>
      <c r="H208" s="12">
        <f>IF(A208="","",N(E208)*G208)</f>
      </c>
      <c r="I208" s="12">
        <f>IF(A208="","",IF(F208="No",H208,0))</f>
      </c>
      <c r="J208" s="13">
        <f>IF(A208="","",MONTH(A208))</f>
      </c>
      <c r="K208" s="13">
        <f>IF(A208="","",YEAR(A208))</f>
      </c>
    </row>
    <row r="209" spans="1:11" x14ac:dyDescent="0.25">
      <c r="A209" s="11"/>
      <c r="B209" s="9"/>
      <c r="C209" s="9"/>
      <c r="D209" s="9"/>
      <c r="E209" s="9"/>
      <c r="F209" s="9"/>
      <c r="G209" s="12">
        <f>IF(A209="","",IFERROR(INDEX(Settings!$B$2:$B$16,MATCH(D209,Settings!$A$2:$A$16,0)),0))</f>
      </c>
      <c r="H209" s="12">
        <f>IF(A209="","",N(E209)*G209)</f>
      </c>
      <c r="I209" s="12">
        <f>IF(A209="","",IF(F209="No",H209,0))</f>
      </c>
      <c r="J209" s="13">
        <f>IF(A209="","",MONTH(A209))</f>
      </c>
      <c r="K209" s="13">
        <f>IF(A209="","",YEAR(A209))</f>
      </c>
    </row>
    <row r="210" spans="1:11" x14ac:dyDescent="0.25">
      <c r="A210" s="11"/>
      <c r="B210" s="9"/>
      <c r="C210" s="9"/>
      <c r="D210" s="9"/>
      <c r="E210" s="9"/>
      <c r="F210" s="9"/>
      <c r="G210" s="12">
        <f>IF(A210="","",IFERROR(INDEX(Settings!$B$2:$B$16,MATCH(D210,Settings!$A$2:$A$16,0)),0))</f>
      </c>
      <c r="H210" s="12">
        <f>IF(A210="","",N(E210)*G210)</f>
      </c>
      <c r="I210" s="12">
        <f>IF(A210="","",IF(F210="No",H210,0))</f>
      </c>
      <c r="J210" s="13">
        <f>IF(A210="","",MONTH(A210))</f>
      </c>
      <c r="K210" s="13">
        <f>IF(A210="","",YEAR(A210))</f>
      </c>
    </row>
    <row r="211" spans="1:11" x14ac:dyDescent="0.25">
      <c r="A211" s="11"/>
      <c r="B211" s="9"/>
      <c r="C211" s="9"/>
      <c r="D211" s="9"/>
      <c r="E211" s="9"/>
      <c r="F211" s="9"/>
      <c r="G211" s="12">
        <f>IF(A211="","",IFERROR(INDEX(Settings!$B$2:$B$16,MATCH(D211,Settings!$A$2:$A$16,0)),0))</f>
      </c>
      <c r="H211" s="12">
        <f>IF(A211="","",N(E211)*G211)</f>
      </c>
      <c r="I211" s="12">
        <f>IF(A211="","",IF(F211="No",H211,0))</f>
      </c>
      <c r="J211" s="13">
        <f>IF(A211="","",MONTH(A211))</f>
      </c>
      <c r="K211" s="13">
        <f>IF(A211="","",YEAR(A211))</f>
      </c>
    </row>
    <row r="212" spans="1:11" x14ac:dyDescent="0.25">
      <c r="A212" s="11"/>
      <c r="B212" s="9"/>
      <c r="C212" s="9"/>
      <c r="D212" s="9"/>
      <c r="E212" s="9"/>
      <c r="F212" s="9"/>
      <c r="G212" s="12">
        <f>IF(A212="","",IFERROR(INDEX(Settings!$B$2:$B$16,MATCH(D212,Settings!$A$2:$A$16,0)),0))</f>
      </c>
      <c r="H212" s="12">
        <f>IF(A212="","",N(E212)*G212)</f>
      </c>
      <c r="I212" s="12">
        <f>IF(A212="","",IF(F212="No",H212,0))</f>
      </c>
      <c r="J212" s="13">
        <f>IF(A212="","",MONTH(A212))</f>
      </c>
      <c r="K212" s="13">
        <f>IF(A212="","",YEAR(A212))</f>
      </c>
    </row>
    <row r="213" spans="1:11" x14ac:dyDescent="0.25">
      <c r="A213" s="11"/>
      <c r="B213" s="9"/>
      <c r="C213" s="9"/>
      <c r="D213" s="9"/>
      <c r="E213" s="9"/>
      <c r="F213" s="9"/>
      <c r="G213" s="12">
        <f>IF(A213="","",IFERROR(INDEX(Settings!$B$2:$B$16,MATCH(D213,Settings!$A$2:$A$16,0)),0))</f>
      </c>
      <c r="H213" s="12">
        <f>IF(A213="","",N(E213)*G213)</f>
      </c>
      <c r="I213" s="12">
        <f>IF(A213="","",IF(F213="No",H213,0))</f>
      </c>
      <c r="J213" s="13">
        <f>IF(A213="","",MONTH(A213))</f>
      </c>
      <c r="K213" s="13">
        <f>IF(A213="","",YEAR(A213))</f>
      </c>
    </row>
    <row r="214" spans="1:11" x14ac:dyDescent="0.25">
      <c r="A214" s="11"/>
      <c r="B214" s="9"/>
      <c r="C214" s="9"/>
      <c r="D214" s="9"/>
      <c r="E214" s="9"/>
      <c r="F214" s="9"/>
      <c r="G214" s="12">
        <f>IF(A214="","",IFERROR(INDEX(Settings!$B$2:$B$16,MATCH(D214,Settings!$A$2:$A$16,0)),0))</f>
      </c>
      <c r="H214" s="12">
        <f>IF(A214="","",N(E214)*G214)</f>
      </c>
      <c r="I214" s="12">
        <f>IF(A214="","",IF(F214="No",H214,0))</f>
      </c>
      <c r="J214" s="13">
        <f>IF(A214="","",MONTH(A214))</f>
      </c>
      <c r="K214" s="13">
        <f>IF(A214="","",YEAR(A214))</f>
      </c>
    </row>
    <row r="215" spans="1:11" x14ac:dyDescent="0.25">
      <c r="A215" s="11"/>
      <c r="B215" s="9"/>
      <c r="C215" s="9"/>
      <c r="D215" s="9"/>
      <c r="E215" s="9"/>
      <c r="F215" s="9"/>
      <c r="G215" s="12">
        <f>IF(A215="","",IFERROR(INDEX(Settings!$B$2:$B$16,MATCH(D215,Settings!$A$2:$A$16,0)),0))</f>
      </c>
      <c r="H215" s="12">
        <f>IF(A215="","",N(E215)*G215)</f>
      </c>
      <c r="I215" s="12">
        <f>IF(A215="","",IF(F215="No",H215,0))</f>
      </c>
      <c r="J215" s="13">
        <f>IF(A215="","",MONTH(A215))</f>
      </c>
      <c r="K215" s="13">
        <f>IF(A215="","",YEAR(A215))</f>
      </c>
    </row>
    <row r="216" spans="1:11" x14ac:dyDescent="0.25">
      <c r="A216" s="11"/>
      <c r="B216" s="9"/>
      <c r="C216" s="9"/>
      <c r="D216" s="9"/>
      <c r="E216" s="9"/>
      <c r="F216" s="9"/>
      <c r="G216" s="12">
        <f>IF(A216="","",IFERROR(INDEX(Settings!$B$2:$B$16,MATCH(D216,Settings!$A$2:$A$16,0)),0))</f>
      </c>
      <c r="H216" s="12">
        <f>IF(A216="","",N(E216)*G216)</f>
      </c>
      <c r="I216" s="12">
        <f>IF(A216="","",IF(F216="No",H216,0))</f>
      </c>
      <c r="J216" s="13">
        <f>IF(A216="","",MONTH(A216))</f>
      </c>
      <c r="K216" s="13">
        <f>IF(A216="","",YEAR(A216))</f>
      </c>
    </row>
    <row r="217" spans="1:11" x14ac:dyDescent="0.25">
      <c r="A217" s="11"/>
      <c r="B217" s="9"/>
      <c r="C217" s="9"/>
      <c r="D217" s="9"/>
      <c r="E217" s="9"/>
      <c r="F217" s="9"/>
      <c r="G217" s="12">
        <f>IF(A217="","",IFERROR(INDEX(Settings!$B$2:$B$16,MATCH(D217,Settings!$A$2:$A$16,0)),0))</f>
      </c>
      <c r="H217" s="12">
        <f>IF(A217="","",N(E217)*G217)</f>
      </c>
      <c r="I217" s="12">
        <f>IF(A217="","",IF(F217="No",H217,0))</f>
      </c>
      <c r="J217" s="13">
        <f>IF(A217="","",MONTH(A217))</f>
      </c>
      <c r="K217" s="13">
        <f>IF(A217="","",YEAR(A217))</f>
      </c>
    </row>
    <row r="218" spans="1:11" x14ac:dyDescent="0.25">
      <c r="A218" s="11"/>
      <c r="B218" s="9"/>
      <c r="C218" s="9"/>
      <c r="D218" s="9"/>
      <c r="E218" s="9"/>
      <c r="F218" s="9"/>
      <c r="G218" s="12">
        <f>IF(A218="","",IFERROR(INDEX(Settings!$B$2:$B$16,MATCH(D218,Settings!$A$2:$A$16,0)),0))</f>
      </c>
      <c r="H218" s="12">
        <f>IF(A218="","",N(E218)*G218)</f>
      </c>
      <c r="I218" s="12">
        <f>IF(A218="","",IF(F218="No",H218,0))</f>
      </c>
      <c r="J218" s="13">
        <f>IF(A218="","",MONTH(A218))</f>
      </c>
      <c r="K218" s="13">
        <f>IF(A218="","",YEAR(A218))</f>
      </c>
    </row>
    <row r="219" spans="1:11" x14ac:dyDescent="0.25">
      <c r="A219" s="11"/>
      <c r="B219" s="9"/>
      <c r="C219" s="9"/>
      <c r="D219" s="9"/>
      <c r="E219" s="9"/>
      <c r="F219" s="9"/>
      <c r="G219" s="12">
        <f>IF(A219="","",IFERROR(INDEX(Settings!$B$2:$B$16,MATCH(D219,Settings!$A$2:$A$16,0)),0))</f>
      </c>
      <c r="H219" s="12">
        <f>IF(A219="","",N(E219)*G219)</f>
      </c>
      <c r="I219" s="12">
        <f>IF(A219="","",IF(F219="No",H219,0))</f>
      </c>
      <c r="J219" s="13">
        <f>IF(A219="","",MONTH(A219))</f>
      </c>
      <c r="K219" s="13">
        <f>IF(A219="","",YEAR(A219))</f>
      </c>
    </row>
    <row r="220" spans="1:11" x14ac:dyDescent="0.25">
      <c r="A220" s="11"/>
      <c r="B220" s="9"/>
      <c r="C220" s="9"/>
      <c r="D220" s="9"/>
      <c r="E220" s="9"/>
      <c r="F220" s="9"/>
      <c r="G220" s="12">
        <f>IF(A220="","",IFERROR(INDEX(Settings!$B$2:$B$16,MATCH(D220,Settings!$A$2:$A$16,0)),0))</f>
      </c>
      <c r="H220" s="12">
        <f>IF(A220="","",N(E220)*G220)</f>
      </c>
      <c r="I220" s="12">
        <f>IF(A220="","",IF(F220="No",H220,0))</f>
      </c>
      <c r="J220" s="13">
        <f>IF(A220="","",MONTH(A220))</f>
      </c>
      <c r="K220" s="13">
        <f>IF(A220="","",YEAR(A220))</f>
      </c>
    </row>
    <row r="221" spans="1:11" x14ac:dyDescent="0.25">
      <c r="A221" s="11"/>
      <c r="B221" s="9"/>
      <c r="C221" s="9"/>
      <c r="D221" s="9"/>
      <c r="E221" s="9"/>
      <c r="F221" s="9"/>
      <c r="G221" s="12">
        <f>IF(A221="","",IFERROR(INDEX(Settings!$B$2:$B$16,MATCH(D221,Settings!$A$2:$A$16,0)),0))</f>
      </c>
      <c r="H221" s="12">
        <f>IF(A221="","",N(E221)*G221)</f>
      </c>
      <c r="I221" s="12">
        <f>IF(A221="","",IF(F221="No",H221,0))</f>
      </c>
      <c r="J221" s="13">
        <f>IF(A221="","",MONTH(A221))</f>
      </c>
      <c r="K221" s="13">
        <f>IF(A221="","",YEAR(A221))</f>
      </c>
    </row>
    <row r="222" spans="1:11" x14ac:dyDescent="0.25">
      <c r="A222" s="11"/>
      <c r="B222" s="9"/>
      <c r="C222" s="9"/>
      <c r="D222" s="9"/>
      <c r="E222" s="9"/>
      <c r="F222" s="9"/>
      <c r="G222" s="12">
        <f>IF(A222="","",IFERROR(INDEX(Settings!$B$2:$B$16,MATCH(D222,Settings!$A$2:$A$16,0)),0))</f>
      </c>
      <c r="H222" s="12">
        <f>IF(A222="","",N(E222)*G222)</f>
      </c>
      <c r="I222" s="12">
        <f>IF(A222="","",IF(F222="No",H222,0))</f>
      </c>
      <c r="J222" s="13">
        <f>IF(A222="","",MONTH(A222))</f>
      </c>
      <c r="K222" s="13">
        <f>IF(A222="","",YEAR(A222))</f>
      </c>
    </row>
    <row r="223" spans="1:11" x14ac:dyDescent="0.25">
      <c r="A223" s="11"/>
      <c r="B223" s="9"/>
      <c r="C223" s="9"/>
      <c r="D223" s="9"/>
      <c r="E223" s="9"/>
      <c r="F223" s="9"/>
      <c r="G223" s="12">
        <f>IF(A223="","",IFERROR(INDEX(Settings!$B$2:$B$16,MATCH(D223,Settings!$A$2:$A$16,0)),0))</f>
      </c>
      <c r="H223" s="12">
        <f>IF(A223="","",N(E223)*G223)</f>
      </c>
      <c r="I223" s="12">
        <f>IF(A223="","",IF(F223="No",H223,0))</f>
      </c>
      <c r="J223" s="13">
        <f>IF(A223="","",MONTH(A223))</f>
      </c>
      <c r="K223" s="13">
        <f>IF(A223="","",YEAR(A223))</f>
      </c>
    </row>
    <row r="224" spans="1:11" x14ac:dyDescent="0.25">
      <c r="A224" s="11"/>
      <c r="B224" s="9"/>
      <c r="C224" s="9"/>
      <c r="D224" s="9"/>
      <c r="E224" s="9"/>
      <c r="F224" s="9"/>
      <c r="G224" s="12">
        <f>IF(A224="","",IFERROR(INDEX(Settings!$B$2:$B$16,MATCH(D224,Settings!$A$2:$A$16,0)),0))</f>
      </c>
      <c r="H224" s="12">
        <f>IF(A224="","",N(E224)*G224)</f>
      </c>
      <c r="I224" s="12">
        <f>IF(A224="","",IF(F224="No",H224,0))</f>
      </c>
      <c r="J224" s="13">
        <f>IF(A224="","",MONTH(A224))</f>
      </c>
      <c r="K224" s="13">
        <f>IF(A224="","",YEAR(A224))</f>
      </c>
    </row>
    <row r="225" spans="1:11" x14ac:dyDescent="0.25">
      <c r="A225" s="11"/>
      <c r="B225" s="9"/>
      <c r="C225" s="9"/>
      <c r="D225" s="9"/>
      <c r="E225" s="9"/>
      <c r="F225" s="9"/>
      <c r="G225" s="12">
        <f>IF(A225="","",IFERROR(INDEX(Settings!$B$2:$B$16,MATCH(D225,Settings!$A$2:$A$16,0)),0))</f>
      </c>
      <c r="H225" s="12">
        <f>IF(A225="","",N(E225)*G225)</f>
      </c>
      <c r="I225" s="12">
        <f>IF(A225="","",IF(F225="No",H225,0))</f>
      </c>
      <c r="J225" s="13">
        <f>IF(A225="","",MONTH(A225))</f>
      </c>
      <c r="K225" s="13">
        <f>IF(A225="","",YEAR(A225))</f>
      </c>
    </row>
    <row r="226" spans="1:11" x14ac:dyDescent="0.25">
      <c r="A226" s="11"/>
      <c r="B226" s="9"/>
      <c r="C226" s="9"/>
      <c r="D226" s="9"/>
      <c r="E226" s="9"/>
      <c r="F226" s="9"/>
      <c r="G226" s="12">
        <f>IF(A226="","",IFERROR(INDEX(Settings!$B$2:$B$16,MATCH(D226,Settings!$A$2:$A$16,0)),0))</f>
      </c>
      <c r="H226" s="12">
        <f>IF(A226="","",N(E226)*G226)</f>
      </c>
      <c r="I226" s="12">
        <f>IF(A226="","",IF(F226="No",H226,0))</f>
      </c>
      <c r="J226" s="13">
        <f>IF(A226="","",MONTH(A226))</f>
      </c>
      <c r="K226" s="13">
        <f>IF(A226="","",YEAR(A226))</f>
      </c>
    </row>
    <row r="227" spans="1:11" x14ac:dyDescent="0.25">
      <c r="A227" s="11"/>
      <c r="B227" s="9"/>
      <c r="C227" s="9"/>
      <c r="D227" s="9"/>
      <c r="E227" s="9"/>
      <c r="F227" s="9"/>
      <c r="G227" s="12">
        <f>IF(A227="","",IFERROR(INDEX(Settings!$B$2:$B$16,MATCH(D227,Settings!$A$2:$A$16,0)),0))</f>
      </c>
      <c r="H227" s="12">
        <f>IF(A227="","",N(E227)*G227)</f>
      </c>
      <c r="I227" s="12">
        <f>IF(A227="","",IF(F227="No",H227,0))</f>
      </c>
      <c r="J227" s="13">
        <f>IF(A227="","",MONTH(A227))</f>
      </c>
      <c r="K227" s="13">
        <f>IF(A227="","",YEAR(A227))</f>
      </c>
    </row>
    <row r="228" spans="1:11" x14ac:dyDescent="0.25">
      <c r="A228" s="11"/>
      <c r="B228" s="9"/>
      <c r="C228" s="9"/>
      <c r="D228" s="9"/>
      <c r="E228" s="9"/>
      <c r="F228" s="9"/>
      <c r="G228" s="12">
        <f>IF(A228="","",IFERROR(INDEX(Settings!$B$2:$B$16,MATCH(D228,Settings!$A$2:$A$16,0)),0))</f>
      </c>
      <c r="H228" s="12">
        <f>IF(A228="","",N(E228)*G228)</f>
      </c>
      <c r="I228" s="12">
        <f>IF(A228="","",IF(F228="No",H228,0))</f>
      </c>
      <c r="J228" s="13">
        <f>IF(A228="","",MONTH(A228))</f>
      </c>
      <c r="K228" s="13">
        <f>IF(A228="","",YEAR(A228))</f>
      </c>
    </row>
    <row r="229" spans="1:11" x14ac:dyDescent="0.25">
      <c r="A229" s="11"/>
      <c r="B229" s="9"/>
      <c r="C229" s="9"/>
      <c r="D229" s="9"/>
      <c r="E229" s="9"/>
      <c r="F229" s="9"/>
      <c r="G229" s="12">
        <f>IF(A229="","",IFERROR(INDEX(Settings!$B$2:$B$16,MATCH(D229,Settings!$A$2:$A$16,0)),0))</f>
      </c>
      <c r="H229" s="12">
        <f>IF(A229="","",N(E229)*G229)</f>
      </c>
      <c r="I229" s="12">
        <f>IF(A229="","",IF(F229="No",H229,0))</f>
      </c>
      <c r="J229" s="13">
        <f>IF(A229="","",MONTH(A229))</f>
      </c>
      <c r="K229" s="13">
        <f>IF(A229="","",YEAR(A229))</f>
      </c>
    </row>
    <row r="230" spans="1:11" x14ac:dyDescent="0.25">
      <c r="A230" s="11"/>
      <c r="B230" s="9"/>
      <c r="C230" s="9"/>
      <c r="D230" s="9"/>
      <c r="E230" s="9"/>
      <c r="F230" s="9"/>
      <c r="G230" s="12">
        <f>IF(A230="","",IFERROR(INDEX(Settings!$B$2:$B$16,MATCH(D230,Settings!$A$2:$A$16,0)),0))</f>
      </c>
      <c r="H230" s="12">
        <f>IF(A230="","",N(E230)*G230)</f>
      </c>
      <c r="I230" s="12">
        <f>IF(A230="","",IF(F230="No",H230,0))</f>
      </c>
      <c r="J230" s="13">
        <f>IF(A230="","",MONTH(A230))</f>
      </c>
      <c r="K230" s="13">
        <f>IF(A230="","",YEAR(A230))</f>
      </c>
    </row>
    <row r="231" spans="1:11" x14ac:dyDescent="0.25">
      <c r="A231" s="11"/>
      <c r="B231" s="9"/>
      <c r="C231" s="9"/>
      <c r="D231" s="9"/>
      <c r="E231" s="9"/>
      <c r="F231" s="9"/>
      <c r="G231" s="12">
        <f>IF(A231="","",IFERROR(INDEX(Settings!$B$2:$B$16,MATCH(D231,Settings!$A$2:$A$16,0)),0))</f>
      </c>
      <c r="H231" s="12">
        <f>IF(A231="","",N(E231)*G231)</f>
      </c>
      <c r="I231" s="12">
        <f>IF(A231="","",IF(F231="No",H231,0))</f>
      </c>
      <c r="J231" s="13">
        <f>IF(A231="","",MONTH(A231))</f>
      </c>
      <c r="K231" s="13">
        <f>IF(A231="","",YEAR(A231))</f>
      </c>
    </row>
    <row r="232" spans="1:11" x14ac:dyDescent="0.25">
      <c r="A232" s="11"/>
      <c r="B232" s="9"/>
      <c r="C232" s="9"/>
      <c r="D232" s="9"/>
      <c r="E232" s="9"/>
      <c r="F232" s="9"/>
      <c r="G232" s="12">
        <f>IF(A232="","",IFERROR(INDEX(Settings!$B$2:$B$16,MATCH(D232,Settings!$A$2:$A$16,0)),0))</f>
      </c>
      <c r="H232" s="12">
        <f>IF(A232="","",N(E232)*G232)</f>
      </c>
      <c r="I232" s="12">
        <f>IF(A232="","",IF(F232="No",H232,0))</f>
      </c>
      <c r="J232" s="13">
        <f>IF(A232="","",MONTH(A232))</f>
      </c>
      <c r="K232" s="13">
        <f>IF(A232="","",YEAR(A232))</f>
      </c>
    </row>
    <row r="233" spans="1:11" x14ac:dyDescent="0.25">
      <c r="A233" s="11"/>
      <c r="B233" s="9"/>
      <c r="C233" s="9"/>
      <c r="D233" s="9"/>
      <c r="E233" s="9"/>
      <c r="F233" s="9"/>
      <c r="G233" s="12">
        <f>IF(A233="","",IFERROR(INDEX(Settings!$B$2:$B$16,MATCH(D233,Settings!$A$2:$A$16,0)),0))</f>
      </c>
      <c r="H233" s="12">
        <f>IF(A233="","",N(E233)*G233)</f>
      </c>
      <c r="I233" s="12">
        <f>IF(A233="","",IF(F233="No",H233,0))</f>
      </c>
      <c r="J233" s="13">
        <f>IF(A233="","",MONTH(A233))</f>
      </c>
      <c r="K233" s="13">
        <f>IF(A233="","",YEAR(A233))</f>
      </c>
    </row>
    <row r="234" spans="1:11" x14ac:dyDescent="0.25">
      <c r="A234" s="11"/>
      <c r="B234" s="9"/>
      <c r="C234" s="9"/>
      <c r="D234" s="9"/>
      <c r="E234" s="9"/>
      <c r="F234" s="9"/>
      <c r="G234" s="12">
        <f>IF(A234="","",IFERROR(INDEX(Settings!$B$2:$B$16,MATCH(D234,Settings!$A$2:$A$16,0)),0))</f>
      </c>
      <c r="H234" s="12">
        <f>IF(A234="","",N(E234)*G234)</f>
      </c>
      <c r="I234" s="12">
        <f>IF(A234="","",IF(F234="No",H234,0))</f>
      </c>
      <c r="J234" s="13">
        <f>IF(A234="","",MONTH(A234))</f>
      </c>
      <c r="K234" s="13">
        <f>IF(A234="","",YEAR(A234))</f>
      </c>
    </row>
    <row r="235" spans="1:11" x14ac:dyDescent="0.25">
      <c r="A235" s="11"/>
      <c r="B235" s="9"/>
      <c r="C235" s="9"/>
      <c r="D235" s="9"/>
      <c r="E235" s="9"/>
      <c r="F235" s="9"/>
      <c r="G235" s="12">
        <f>IF(A235="","",IFERROR(INDEX(Settings!$B$2:$B$16,MATCH(D235,Settings!$A$2:$A$16,0)),0))</f>
      </c>
      <c r="H235" s="12">
        <f>IF(A235="","",N(E235)*G235)</f>
      </c>
      <c r="I235" s="12">
        <f>IF(A235="","",IF(F235="No",H235,0))</f>
      </c>
      <c r="J235" s="13">
        <f>IF(A235="","",MONTH(A235))</f>
      </c>
      <c r="K235" s="13">
        <f>IF(A235="","",YEAR(A235))</f>
      </c>
    </row>
    <row r="236" spans="1:11" x14ac:dyDescent="0.25">
      <c r="A236" s="11"/>
      <c r="B236" s="9"/>
      <c r="C236" s="9"/>
      <c r="D236" s="9"/>
      <c r="E236" s="9"/>
      <c r="F236" s="9"/>
      <c r="G236" s="12">
        <f>IF(A236="","",IFERROR(INDEX(Settings!$B$2:$B$16,MATCH(D236,Settings!$A$2:$A$16,0)),0))</f>
      </c>
      <c r="H236" s="12">
        <f>IF(A236="","",N(E236)*G236)</f>
      </c>
      <c r="I236" s="12">
        <f>IF(A236="","",IF(F236="No",H236,0))</f>
      </c>
      <c r="J236" s="13">
        <f>IF(A236="","",MONTH(A236))</f>
      </c>
      <c r="K236" s="13">
        <f>IF(A236="","",YEAR(A236))</f>
      </c>
    </row>
    <row r="237" spans="1:11" x14ac:dyDescent="0.25">
      <c r="A237" s="11"/>
      <c r="B237" s="9"/>
      <c r="C237" s="9"/>
      <c r="D237" s="9"/>
      <c r="E237" s="9"/>
      <c r="F237" s="9"/>
      <c r="G237" s="12">
        <f>IF(A237="","",IFERROR(INDEX(Settings!$B$2:$B$16,MATCH(D237,Settings!$A$2:$A$16,0)),0))</f>
      </c>
      <c r="H237" s="12">
        <f>IF(A237="","",N(E237)*G237)</f>
      </c>
      <c r="I237" s="12">
        <f>IF(A237="","",IF(F237="No",H237,0))</f>
      </c>
      <c r="J237" s="13">
        <f>IF(A237="","",MONTH(A237))</f>
      </c>
      <c r="K237" s="13">
        <f>IF(A237="","",YEAR(A237))</f>
      </c>
    </row>
    <row r="238" spans="1:11" x14ac:dyDescent="0.25">
      <c r="A238" s="11"/>
      <c r="B238" s="9"/>
      <c r="C238" s="9"/>
      <c r="D238" s="9"/>
      <c r="E238" s="9"/>
      <c r="F238" s="9"/>
      <c r="G238" s="12">
        <f>IF(A238="","",IFERROR(INDEX(Settings!$B$2:$B$16,MATCH(D238,Settings!$A$2:$A$16,0)),0))</f>
      </c>
      <c r="H238" s="12">
        <f>IF(A238="","",N(E238)*G238)</f>
      </c>
      <c r="I238" s="12">
        <f>IF(A238="","",IF(F238="No",H238,0))</f>
      </c>
      <c r="J238" s="13">
        <f>IF(A238="","",MONTH(A238))</f>
      </c>
      <c r="K238" s="13">
        <f>IF(A238="","",YEAR(A238))</f>
      </c>
    </row>
    <row r="239" spans="1:11" x14ac:dyDescent="0.25">
      <c r="A239" s="11"/>
      <c r="B239" s="9"/>
      <c r="C239" s="9"/>
      <c r="D239" s="9"/>
      <c r="E239" s="9"/>
      <c r="F239" s="9"/>
      <c r="G239" s="12">
        <f>IF(A239="","",IFERROR(INDEX(Settings!$B$2:$B$16,MATCH(D239,Settings!$A$2:$A$16,0)),0))</f>
      </c>
      <c r="H239" s="12">
        <f>IF(A239="","",N(E239)*G239)</f>
      </c>
      <c r="I239" s="12">
        <f>IF(A239="","",IF(F239="No",H239,0))</f>
      </c>
      <c r="J239" s="13">
        <f>IF(A239="","",MONTH(A239))</f>
      </c>
      <c r="K239" s="13">
        <f>IF(A239="","",YEAR(A239))</f>
      </c>
    </row>
    <row r="240" spans="1:11" x14ac:dyDescent="0.25">
      <c r="A240" s="11"/>
      <c r="B240" s="9"/>
      <c r="C240" s="9"/>
      <c r="D240" s="9"/>
      <c r="E240" s="9"/>
      <c r="F240" s="9"/>
      <c r="G240" s="12">
        <f>IF(A240="","",IFERROR(INDEX(Settings!$B$2:$B$16,MATCH(D240,Settings!$A$2:$A$16,0)),0))</f>
      </c>
      <c r="H240" s="12">
        <f>IF(A240="","",N(E240)*G240)</f>
      </c>
      <c r="I240" s="12">
        <f>IF(A240="","",IF(F240="No",H240,0))</f>
      </c>
      <c r="J240" s="13">
        <f>IF(A240="","",MONTH(A240))</f>
      </c>
      <c r="K240" s="13">
        <f>IF(A240="","",YEAR(A240))</f>
      </c>
    </row>
    <row r="241" spans="1:11" x14ac:dyDescent="0.25">
      <c r="A241" s="11"/>
      <c r="B241" s="9"/>
      <c r="C241" s="9"/>
      <c r="D241" s="9"/>
      <c r="E241" s="9"/>
      <c r="F241" s="9"/>
      <c r="G241" s="12">
        <f>IF(A241="","",IFERROR(INDEX(Settings!$B$2:$B$16,MATCH(D241,Settings!$A$2:$A$16,0)),0))</f>
      </c>
      <c r="H241" s="12">
        <f>IF(A241="","",N(E241)*G241)</f>
      </c>
      <c r="I241" s="12">
        <f>IF(A241="","",IF(F241="No",H241,0))</f>
      </c>
      <c r="J241" s="13">
        <f>IF(A241="","",MONTH(A241))</f>
      </c>
      <c r="K241" s="13">
        <f>IF(A241="","",YEAR(A241))</f>
      </c>
    </row>
    <row r="242" spans="1:11" x14ac:dyDescent="0.25">
      <c r="A242" s="11"/>
      <c r="B242" s="9"/>
      <c r="C242" s="9"/>
      <c r="D242" s="9"/>
      <c r="E242" s="9"/>
      <c r="F242" s="9"/>
      <c r="G242" s="12">
        <f>IF(A242="","",IFERROR(INDEX(Settings!$B$2:$B$16,MATCH(D242,Settings!$A$2:$A$16,0)),0))</f>
      </c>
      <c r="H242" s="12">
        <f>IF(A242="","",N(E242)*G242)</f>
      </c>
      <c r="I242" s="12">
        <f>IF(A242="","",IF(F242="No",H242,0))</f>
      </c>
      <c r="J242" s="13">
        <f>IF(A242="","",MONTH(A242))</f>
      </c>
      <c r="K242" s="13">
        <f>IF(A242="","",YEAR(A242))</f>
      </c>
    </row>
    <row r="243" spans="1:11" x14ac:dyDescent="0.25">
      <c r="A243" s="11"/>
      <c r="B243" s="9"/>
      <c r="C243" s="9"/>
      <c r="D243" s="9"/>
      <c r="E243" s="9"/>
      <c r="F243" s="9"/>
      <c r="G243" s="12">
        <f>IF(A243="","",IFERROR(INDEX(Settings!$B$2:$B$16,MATCH(D243,Settings!$A$2:$A$16,0)),0))</f>
      </c>
      <c r="H243" s="12">
        <f>IF(A243="","",N(E243)*G243)</f>
      </c>
      <c r="I243" s="12">
        <f>IF(A243="","",IF(F243="No",H243,0))</f>
      </c>
      <c r="J243" s="13">
        <f>IF(A243="","",MONTH(A243))</f>
      </c>
      <c r="K243" s="13">
        <f>IF(A243="","",YEAR(A243))</f>
      </c>
    </row>
    <row r="244" spans="1:11" x14ac:dyDescent="0.25">
      <c r="A244" s="11"/>
      <c r="B244" s="9"/>
      <c r="C244" s="9"/>
      <c r="D244" s="9"/>
      <c r="E244" s="9"/>
      <c r="F244" s="9"/>
      <c r="G244" s="12">
        <f>IF(A244="","",IFERROR(INDEX(Settings!$B$2:$B$16,MATCH(D244,Settings!$A$2:$A$16,0)),0))</f>
      </c>
      <c r="H244" s="12">
        <f>IF(A244="","",N(E244)*G244)</f>
      </c>
      <c r="I244" s="12">
        <f>IF(A244="","",IF(F244="No",H244,0))</f>
      </c>
      <c r="J244" s="13">
        <f>IF(A244="","",MONTH(A244))</f>
      </c>
      <c r="K244" s="13">
        <f>IF(A244="","",YEAR(A244))</f>
      </c>
    </row>
    <row r="245" spans="1:11" x14ac:dyDescent="0.25">
      <c r="A245" s="11"/>
      <c r="B245" s="9"/>
      <c r="C245" s="9"/>
      <c r="D245" s="9"/>
      <c r="E245" s="9"/>
      <c r="F245" s="9"/>
      <c r="G245" s="12">
        <f>IF(A245="","",IFERROR(INDEX(Settings!$B$2:$B$16,MATCH(D245,Settings!$A$2:$A$16,0)),0))</f>
      </c>
      <c r="H245" s="12">
        <f>IF(A245="","",N(E245)*G245)</f>
      </c>
      <c r="I245" s="12">
        <f>IF(A245="","",IF(F245="No",H245,0))</f>
      </c>
      <c r="J245" s="13">
        <f>IF(A245="","",MONTH(A245))</f>
      </c>
      <c r="K245" s="13">
        <f>IF(A245="","",YEAR(A245))</f>
      </c>
    </row>
    <row r="246" spans="1:11" x14ac:dyDescent="0.25">
      <c r="A246" s="11"/>
      <c r="B246" s="9"/>
      <c r="C246" s="9"/>
      <c r="D246" s="9"/>
      <c r="E246" s="9"/>
      <c r="F246" s="9"/>
      <c r="G246" s="12">
        <f>IF(A246="","",IFERROR(INDEX(Settings!$B$2:$B$16,MATCH(D246,Settings!$A$2:$A$16,0)),0))</f>
      </c>
      <c r="H246" s="12">
        <f>IF(A246="","",N(E246)*G246)</f>
      </c>
      <c r="I246" s="12">
        <f>IF(A246="","",IF(F246="No",H246,0))</f>
      </c>
      <c r="J246" s="13">
        <f>IF(A246="","",MONTH(A246))</f>
      </c>
      <c r="K246" s="13">
        <f>IF(A246="","",YEAR(A246))</f>
      </c>
    </row>
    <row r="247" spans="1:11" x14ac:dyDescent="0.25">
      <c r="A247" s="11"/>
      <c r="B247" s="9"/>
      <c r="C247" s="9"/>
      <c r="D247" s="9"/>
      <c r="E247" s="9"/>
      <c r="F247" s="9"/>
      <c r="G247" s="12">
        <f>IF(A247="","",IFERROR(INDEX(Settings!$B$2:$B$16,MATCH(D247,Settings!$A$2:$A$16,0)),0))</f>
      </c>
      <c r="H247" s="12">
        <f>IF(A247="","",N(E247)*G247)</f>
      </c>
      <c r="I247" s="12">
        <f>IF(A247="","",IF(F247="No",H247,0))</f>
      </c>
      <c r="J247" s="13">
        <f>IF(A247="","",MONTH(A247))</f>
      </c>
      <c r="K247" s="13">
        <f>IF(A247="","",YEAR(A247))</f>
      </c>
    </row>
    <row r="248" spans="1:11" x14ac:dyDescent="0.25">
      <c r="A248" s="11"/>
      <c r="B248" s="9"/>
      <c r="C248" s="9"/>
      <c r="D248" s="9"/>
      <c r="E248" s="9"/>
      <c r="F248" s="9"/>
      <c r="G248" s="12">
        <f>IF(A248="","",IFERROR(INDEX(Settings!$B$2:$B$16,MATCH(D248,Settings!$A$2:$A$16,0)),0))</f>
      </c>
      <c r="H248" s="12">
        <f>IF(A248="","",N(E248)*G248)</f>
      </c>
      <c r="I248" s="12">
        <f>IF(A248="","",IF(F248="No",H248,0))</f>
      </c>
      <c r="J248" s="13">
        <f>IF(A248="","",MONTH(A248))</f>
      </c>
      <c r="K248" s="13">
        <f>IF(A248="","",YEAR(A248))</f>
      </c>
    </row>
    <row r="249" spans="1:11" x14ac:dyDescent="0.25">
      <c r="A249" s="11"/>
      <c r="B249" s="9"/>
      <c r="C249" s="9"/>
      <c r="D249" s="9"/>
      <c r="E249" s="9"/>
      <c r="F249" s="9"/>
      <c r="G249" s="12">
        <f>IF(A249="","",IFERROR(INDEX(Settings!$B$2:$B$16,MATCH(D249,Settings!$A$2:$A$16,0)),0))</f>
      </c>
      <c r="H249" s="12">
        <f>IF(A249="","",N(E249)*G249)</f>
      </c>
      <c r="I249" s="12">
        <f>IF(A249="","",IF(F249="No",H249,0))</f>
      </c>
      <c r="J249" s="13">
        <f>IF(A249="","",MONTH(A249))</f>
      </c>
      <c r="K249" s="13">
        <f>IF(A249="","",YEAR(A249))</f>
      </c>
    </row>
    <row r="250" spans="1:11" x14ac:dyDescent="0.25">
      <c r="A250" s="11"/>
      <c r="B250" s="9"/>
      <c r="C250" s="9"/>
      <c r="D250" s="9"/>
      <c r="E250" s="9"/>
      <c r="F250" s="9"/>
      <c r="G250" s="12">
        <f>IF(A250="","",IFERROR(INDEX(Settings!$B$2:$B$16,MATCH(D250,Settings!$A$2:$A$16,0)),0))</f>
      </c>
      <c r="H250" s="12">
        <f>IF(A250="","",N(E250)*G250)</f>
      </c>
      <c r="I250" s="12">
        <f>IF(A250="","",IF(F250="No",H250,0))</f>
      </c>
      <c r="J250" s="13">
        <f>IF(A250="","",MONTH(A250))</f>
      </c>
      <c r="K250" s="13">
        <f>IF(A250="","",YEAR(A250))</f>
      </c>
    </row>
    <row r="251" spans="1:11" x14ac:dyDescent="0.25">
      <c r="A251" s="11"/>
      <c r="B251" s="9"/>
      <c r="C251" s="9"/>
      <c r="D251" s="9"/>
      <c r="E251" s="9"/>
      <c r="F251" s="9"/>
      <c r="G251" s="12">
        <f>IF(A251="","",IFERROR(INDEX(Settings!$B$2:$B$16,MATCH(D251,Settings!$A$2:$A$16,0)),0))</f>
      </c>
      <c r="H251" s="12">
        <f>IF(A251="","",N(E251)*G251)</f>
      </c>
      <c r="I251" s="12">
        <f>IF(A251="","",IF(F251="No",H251,0))</f>
      </c>
      <c r="J251" s="13">
        <f>IF(A251="","",MONTH(A251))</f>
      </c>
      <c r="K251" s="13">
        <f>IF(A251="","",YEAR(A251))</f>
      </c>
    </row>
    <row r="252" spans="1:11" x14ac:dyDescent="0.25">
      <c r="A252" s="11"/>
      <c r="B252" s="9"/>
      <c r="C252" s="9"/>
      <c r="D252" s="9"/>
      <c r="E252" s="9"/>
      <c r="F252" s="9"/>
      <c r="G252" s="12">
        <f>IF(A252="","",IFERROR(INDEX(Settings!$B$2:$B$16,MATCH(D252,Settings!$A$2:$A$16,0)),0))</f>
      </c>
      <c r="H252" s="12">
        <f>IF(A252="","",N(E252)*G252)</f>
      </c>
      <c r="I252" s="12">
        <f>IF(A252="","",IF(F252="No",H252,0))</f>
      </c>
      <c r="J252" s="13">
        <f>IF(A252="","",MONTH(A252))</f>
      </c>
      <c r="K252" s="13">
        <f>IF(A252="","",YEAR(A252))</f>
      </c>
    </row>
    <row r="253" spans="1:11" x14ac:dyDescent="0.25">
      <c r="A253" s="11"/>
      <c r="B253" s="9"/>
      <c r="C253" s="9"/>
      <c r="D253" s="9"/>
      <c r="E253" s="9"/>
      <c r="F253" s="9"/>
      <c r="G253" s="12">
        <f>IF(A253="","",IFERROR(INDEX(Settings!$B$2:$B$16,MATCH(D253,Settings!$A$2:$A$16,0)),0))</f>
      </c>
      <c r="H253" s="12">
        <f>IF(A253="","",N(E253)*G253)</f>
      </c>
      <c r="I253" s="12">
        <f>IF(A253="","",IF(F253="No",H253,0))</f>
      </c>
      <c r="J253" s="13">
        <f>IF(A253="","",MONTH(A253))</f>
      </c>
      <c r="K253" s="13">
        <f>IF(A253="","",YEAR(A253))</f>
      </c>
    </row>
    <row r="254" spans="1:11" x14ac:dyDescent="0.25">
      <c r="A254" s="11"/>
      <c r="B254" s="9"/>
      <c r="C254" s="9"/>
      <c r="D254" s="9"/>
      <c r="E254" s="9"/>
      <c r="F254" s="9"/>
      <c r="G254" s="12">
        <f>IF(A254="","",IFERROR(INDEX(Settings!$B$2:$B$16,MATCH(D254,Settings!$A$2:$A$16,0)),0))</f>
      </c>
      <c r="H254" s="12">
        <f>IF(A254="","",N(E254)*G254)</f>
      </c>
      <c r="I254" s="12">
        <f>IF(A254="","",IF(F254="No",H254,0))</f>
      </c>
      <c r="J254" s="13">
        <f>IF(A254="","",MONTH(A254))</f>
      </c>
      <c r="K254" s="13">
        <f>IF(A254="","",YEAR(A254))</f>
      </c>
    </row>
    <row r="255" spans="1:11" x14ac:dyDescent="0.25">
      <c r="A255" s="11"/>
      <c r="B255" s="9"/>
      <c r="C255" s="9"/>
      <c r="D255" s="9"/>
      <c r="E255" s="9"/>
      <c r="F255" s="9"/>
      <c r="G255" s="12">
        <f>IF(A255="","",IFERROR(INDEX(Settings!$B$2:$B$16,MATCH(D255,Settings!$A$2:$A$16,0)),0))</f>
      </c>
      <c r="H255" s="12">
        <f>IF(A255="","",N(E255)*G255)</f>
      </c>
      <c r="I255" s="12">
        <f>IF(A255="","",IF(F255="No",H255,0))</f>
      </c>
      <c r="J255" s="13">
        <f>IF(A255="","",MONTH(A255))</f>
      </c>
      <c r="K255" s="13">
        <f>IF(A255="","",YEAR(A255))</f>
      </c>
    </row>
    <row r="256" spans="1:11" x14ac:dyDescent="0.25">
      <c r="A256" s="11"/>
      <c r="B256" s="9"/>
      <c r="C256" s="9"/>
      <c r="D256" s="9"/>
      <c r="E256" s="9"/>
      <c r="F256" s="9"/>
      <c r="G256" s="12">
        <f>IF(A256="","",IFERROR(INDEX(Settings!$B$2:$B$16,MATCH(D256,Settings!$A$2:$A$16,0)),0))</f>
      </c>
      <c r="H256" s="12">
        <f>IF(A256="","",N(E256)*G256)</f>
      </c>
      <c r="I256" s="12">
        <f>IF(A256="","",IF(F256="No",H256,0))</f>
      </c>
      <c r="J256" s="13">
        <f>IF(A256="","",MONTH(A256))</f>
      </c>
      <c r="K256" s="13">
        <f>IF(A256="","",YEAR(A256))</f>
      </c>
    </row>
    <row r="257" spans="1:11" x14ac:dyDescent="0.25">
      <c r="A257" s="11"/>
      <c r="B257" s="9"/>
      <c r="C257" s="9"/>
      <c r="D257" s="9"/>
      <c r="E257" s="9"/>
      <c r="F257" s="9"/>
      <c r="G257" s="12">
        <f>IF(A257="","",IFERROR(INDEX(Settings!$B$2:$B$16,MATCH(D257,Settings!$A$2:$A$16,0)),0))</f>
      </c>
      <c r="H257" s="12">
        <f>IF(A257="","",N(E257)*G257)</f>
      </c>
      <c r="I257" s="12">
        <f>IF(A257="","",IF(F257="No",H257,0))</f>
      </c>
      <c r="J257" s="13">
        <f>IF(A257="","",MONTH(A257))</f>
      </c>
      <c r="K257" s="13">
        <f>IF(A257="","",YEAR(A257))</f>
      </c>
    </row>
    <row r="258" spans="1:11" x14ac:dyDescent="0.25">
      <c r="A258" s="11"/>
      <c r="B258" s="9"/>
      <c r="C258" s="9"/>
      <c r="D258" s="9"/>
      <c r="E258" s="9"/>
      <c r="F258" s="9"/>
      <c r="G258" s="12">
        <f>IF(A258="","",IFERROR(INDEX(Settings!$B$2:$B$16,MATCH(D258,Settings!$A$2:$A$16,0)),0))</f>
      </c>
      <c r="H258" s="12">
        <f>IF(A258="","",N(E258)*G258)</f>
      </c>
      <c r="I258" s="12">
        <f>IF(A258="","",IF(F258="No",H258,0))</f>
      </c>
      <c r="J258" s="13">
        <f>IF(A258="","",MONTH(A258))</f>
      </c>
      <c r="K258" s="13">
        <f>IF(A258="","",YEAR(A258))</f>
      </c>
    </row>
    <row r="259" spans="1:11" x14ac:dyDescent="0.25">
      <c r="A259" s="11"/>
      <c r="B259" s="9"/>
      <c r="C259" s="9"/>
      <c r="D259" s="9"/>
      <c r="E259" s="9"/>
      <c r="F259" s="9"/>
      <c r="G259" s="12">
        <f>IF(A259="","",IFERROR(INDEX(Settings!$B$2:$B$16,MATCH(D259,Settings!$A$2:$A$16,0)),0))</f>
      </c>
      <c r="H259" s="12">
        <f>IF(A259="","",N(E259)*G259)</f>
      </c>
      <c r="I259" s="12">
        <f>IF(A259="","",IF(F259="No",H259,0))</f>
      </c>
      <c r="J259" s="13">
        <f>IF(A259="","",MONTH(A259))</f>
      </c>
      <c r="K259" s="13">
        <f>IF(A259="","",YEAR(A259))</f>
      </c>
    </row>
    <row r="260" spans="1:11" x14ac:dyDescent="0.25">
      <c r="A260" s="11"/>
      <c r="B260" s="9"/>
      <c r="C260" s="9"/>
      <c r="D260" s="9"/>
      <c r="E260" s="9"/>
      <c r="F260" s="9"/>
      <c r="G260" s="12">
        <f>IF(A260="","",IFERROR(INDEX(Settings!$B$2:$B$16,MATCH(D260,Settings!$A$2:$A$16,0)),0))</f>
      </c>
      <c r="H260" s="12">
        <f>IF(A260="","",N(E260)*G260)</f>
      </c>
      <c r="I260" s="12">
        <f>IF(A260="","",IF(F260="No",H260,0))</f>
      </c>
      <c r="J260" s="13">
        <f>IF(A260="","",MONTH(A260))</f>
      </c>
      <c r="K260" s="13">
        <f>IF(A260="","",YEAR(A260))</f>
      </c>
    </row>
    <row r="261" spans="1:11" x14ac:dyDescent="0.25">
      <c r="A261" s="11"/>
      <c r="B261" s="9"/>
      <c r="C261" s="9"/>
      <c r="D261" s="9"/>
      <c r="E261" s="9"/>
      <c r="F261" s="9"/>
      <c r="G261" s="12">
        <f>IF(A261="","",IFERROR(INDEX(Settings!$B$2:$B$16,MATCH(D261,Settings!$A$2:$A$16,0)),0))</f>
      </c>
      <c r="H261" s="12">
        <f>IF(A261="","",N(E261)*G261)</f>
      </c>
      <c r="I261" s="12">
        <f>IF(A261="","",IF(F261="No",H261,0))</f>
      </c>
      <c r="J261" s="13">
        <f>IF(A261="","",MONTH(A261))</f>
      </c>
      <c r="K261" s="13">
        <f>IF(A261="","",YEAR(A261))</f>
      </c>
    </row>
    <row r="262" spans="1:11" x14ac:dyDescent="0.25">
      <c r="A262" s="11"/>
      <c r="B262" s="9"/>
      <c r="C262" s="9"/>
      <c r="D262" s="9"/>
      <c r="E262" s="9"/>
      <c r="F262" s="9"/>
      <c r="G262" s="12">
        <f>IF(A262="","",IFERROR(INDEX(Settings!$B$2:$B$16,MATCH(D262,Settings!$A$2:$A$16,0)),0))</f>
      </c>
      <c r="H262" s="12">
        <f>IF(A262="","",N(E262)*G262)</f>
      </c>
      <c r="I262" s="12">
        <f>IF(A262="","",IF(F262="No",H262,0))</f>
      </c>
      <c r="J262" s="13">
        <f>IF(A262="","",MONTH(A262))</f>
      </c>
      <c r="K262" s="13">
        <f>IF(A262="","",YEAR(A262))</f>
      </c>
    </row>
    <row r="263" spans="1:11" x14ac:dyDescent="0.25">
      <c r="A263" s="11"/>
      <c r="B263" s="9"/>
      <c r="C263" s="9"/>
      <c r="D263" s="9"/>
      <c r="E263" s="9"/>
      <c r="F263" s="9"/>
      <c r="G263" s="12">
        <f>IF(A263="","",IFERROR(INDEX(Settings!$B$2:$B$16,MATCH(D263,Settings!$A$2:$A$16,0)),0))</f>
      </c>
      <c r="H263" s="12">
        <f>IF(A263="","",N(E263)*G263)</f>
      </c>
      <c r="I263" s="12">
        <f>IF(A263="","",IF(F263="No",H263,0))</f>
      </c>
      <c r="J263" s="13">
        <f>IF(A263="","",MONTH(A263))</f>
      </c>
      <c r="K263" s="13">
        <f>IF(A263="","",YEAR(A263))</f>
      </c>
    </row>
    <row r="264" spans="1:11" x14ac:dyDescent="0.25">
      <c r="A264" s="11"/>
      <c r="B264" s="9"/>
      <c r="C264" s="9"/>
      <c r="D264" s="9"/>
      <c r="E264" s="9"/>
      <c r="F264" s="9"/>
      <c r="G264" s="12">
        <f>IF(A264="","",IFERROR(INDEX(Settings!$B$2:$B$16,MATCH(D264,Settings!$A$2:$A$16,0)),0))</f>
      </c>
      <c r="H264" s="12">
        <f>IF(A264="","",N(E264)*G264)</f>
      </c>
      <c r="I264" s="12">
        <f>IF(A264="","",IF(F264="No",H264,0))</f>
      </c>
      <c r="J264" s="13">
        <f>IF(A264="","",MONTH(A264))</f>
      </c>
      <c r="K264" s="13">
        <f>IF(A264="","",YEAR(A264))</f>
      </c>
    </row>
    <row r="265" spans="1:11" x14ac:dyDescent="0.25">
      <c r="A265" s="11"/>
      <c r="B265" s="9"/>
      <c r="C265" s="9"/>
      <c r="D265" s="9"/>
      <c r="E265" s="9"/>
      <c r="F265" s="9"/>
      <c r="G265" s="12">
        <f>IF(A265="","",IFERROR(INDEX(Settings!$B$2:$B$16,MATCH(D265,Settings!$A$2:$A$16,0)),0))</f>
      </c>
      <c r="H265" s="12">
        <f>IF(A265="","",N(E265)*G265)</f>
      </c>
      <c r="I265" s="12">
        <f>IF(A265="","",IF(F265="No",H265,0))</f>
      </c>
      <c r="J265" s="13">
        <f>IF(A265="","",MONTH(A265))</f>
      </c>
      <c r="K265" s="13">
        <f>IF(A265="","",YEAR(A265))</f>
      </c>
    </row>
    <row r="266" spans="1:11" x14ac:dyDescent="0.25">
      <c r="A266" s="11"/>
      <c r="B266" s="9"/>
      <c r="C266" s="9"/>
      <c r="D266" s="9"/>
      <c r="E266" s="9"/>
      <c r="F266" s="9"/>
      <c r="G266" s="12">
        <f>IF(A266="","",IFERROR(INDEX(Settings!$B$2:$B$16,MATCH(D266,Settings!$A$2:$A$16,0)),0))</f>
      </c>
      <c r="H266" s="12">
        <f>IF(A266="","",N(E266)*G266)</f>
      </c>
      <c r="I266" s="12">
        <f>IF(A266="","",IF(F266="No",H266,0))</f>
      </c>
      <c r="J266" s="13">
        <f>IF(A266="","",MONTH(A266))</f>
      </c>
      <c r="K266" s="13">
        <f>IF(A266="","",YEAR(A266))</f>
      </c>
    </row>
    <row r="267" spans="1:11" x14ac:dyDescent="0.25">
      <c r="A267" s="11"/>
      <c r="B267" s="9"/>
      <c r="C267" s="9"/>
      <c r="D267" s="9"/>
      <c r="E267" s="9"/>
      <c r="F267" s="9"/>
      <c r="G267" s="12">
        <f>IF(A267="","",IFERROR(INDEX(Settings!$B$2:$B$16,MATCH(D267,Settings!$A$2:$A$16,0)),0))</f>
      </c>
      <c r="H267" s="12">
        <f>IF(A267="","",N(E267)*G267)</f>
      </c>
      <c r="I267" s="12">
        <f>IF(A267="","",IF(F267="No",H267,0))</f>
      </c>
      <c r="J267" s="13">
        <f>IF(A267="","",MONTH(A267))</f>
      </c>
      <c r="K267" s="13">
        <f>IF(A267="","",YEAR(A267))</f>
      </c>
    </row>
    <row r="268" spans="1:11" x14ac:dyDescent="0.25">
      <c r="A268" s="11"/>
      <c r="B268" s="9"/>
      <c r="C268" s="9"/>
      <c r="D268" s="9"/>
      <c r="E268" s="9"/>
      <c r="F268" s="9"/>
      <c r="G268" s="12">
        <f>IF(A268="","",IFERROR(INDEX(Settings!$B$2:$B$16,MATCH(D268,Settings!$A$2:$A$16,0)),0))</f>
      </c>
      <c r="H268" s="12">
        <f>IF(A268="","",N(E268)*G268)</f>
      </c>
      <c r="I268" s="12">
        <f>IF(A268="","",IF(F268="No",H268,0))</f>
      </c>
      <c r="J268" s="13">
        <f>IF(A268="","",MONTH(A268))</f>
      </c>
      <c r="K268" s="13">
        <f>IF(A268="","",YEAR(A268))</f>
      </c>
    </row>
    <row r="269" spans="1:11" x14ac:dyDescent="0.25">
      <c r="A269" s="11"/>
      <c r="B269" s="9"/>
      <c r="C269" s="9"/>
      <c r="D269" s="9"/>
      <c r="E269" s="9"/>
      <c r="F269" s="9"/>
      <c r="G269" s="12">
        <f>IF(A269="","",IFERROR(INDEX(Settings!$B$2:$B$16,MATCH(D269,Settings!$A$2:$A$16,0)),0))</f>
      </c>
      <c r="H269" s="12">
        <f>IF(A269="","",N(E269)*G269)</f>
      </c>
      <c r="I269" s="12">
        <f>IF(A269="","",IF(F269="No",H269,0))</f>
      </c>
      <c r="J269" s="13">
        <f>IF(A269="","",MONTH(A269))</f>
      </c>
      <c r="K269" s="13">
        <f>IF(A269="","",YEAR(A269))</f>
      </c>
    </row>
    <row r="270" spans="1:11" x14ac:dyDescent="0.25">
      <c r="A270" s="11"/>
      <c r="B270" s="9"/>
      <c r="C270" s="9"/>
      <c r="D270" s="9"/>
      <c r="E270" s="9"/>
      <c r="F270" s="9"/>
      <c r="G270" s="12">
        <f>IF(A270="","",IFERROR(INDEX(Settings!$B$2:$B$16,MATCH(D270,Settings!$A$2:$A$16,0)),0))</f>
      </c>
      <c r="H270" s="12">
        <f>IF(A270="","",N(E270)*G270)</f>
      </c>
      <c r="I270" s="12">
        <f>IF(A270="","",IF(F270="No",H270,0))</f>
      </c>
      <c r="J270" s="13">
        <f>IF(A270="","",MONTH(A270))</f>
      </c>
      <c r="K270" s="13">
        <f>IF(A270="","",YEAR(A270))</f>
      </c>
    </row>
    <row r="271" spans="1:11" x14ac:dyDescent="0.25">
      <c r="A271" s="11"/>
      <c r="B271" s="9"/>
      <c r="C271" s="9"/>
      <c r="D271" s="9"/>
      <c r="E271" s="9"/>
      <c r="F271" s="9"/>
      <c r="G271" s="12">
        <f>IF(A271="","",IFERROR(INDEX(Settings!$B$2:$B$16,MATCH(D271,Settings!$A$2:$A$16,0)),0))</f>
      </c>
      <c r="H271" s="12">
        <f>IF(A271="","",N(E271)*G271)</f>
      </c>
      <c r="I271" s="12">
        <f>IF(A271="","",IF(F271="No",H271,0))</f>
      </c>
      <c r="J271" s="13">
        <f>IF(A271="","",MONTH(A271))</f>
      </c>
      <c r="K271" s="13">
        <f>IF(A271="","",YEAR(A271))</f>
      </c>
    </row>
    <row r="272" spans="1:11" x14ac:dyDescent="0.25">
      <c r="A272" s="11"/>
      <c r="B272" s="9"/>
      <c r="C272" s="9"/>
      <c r="D272" s="9"/>
      <c r="E272" s="9"/>
      <c r="F272" s="9"/>
      <c r="G272" s="12">
        <f>IF(A272="","",IFERROR(INDEX(Settings!$B$2:$B$16,MATCH(D272,Settings!$A$2:$A$16,0)),0))</f>
      </c>
      <c r="H272" s="12">
        <f>IF(A272="","",N(E272)*G272)</f>
      </c>
      <c r="I272" s="12">
        <f>IF(A272="","",IF(F272="No",H272,0))</f>
      </c>
      <c r="J272" s="13">
        <f>IF(A272="","",MONTH(A272))</f>
      </c>
      <c r="K272" s="13">
        <f>IF(A272="","",YEAR(A272))</f>
      </c>
    </row>
    <row r="273" spans="1:11" x14ac:dyDescent="0.25">
      <c r="A273" s="11"/>
      <c r="B273" s="9"/>
      <c r="C273" s="9"/>
      <c r="D273" s="9"/>
      <c r="E273" s="9"/>
      <c r="F273" s="9"/>
      <c r="G273" s="12">
        <f>IF(A273="","",IFERROR(INDEX(Settings!$B$2:$B$16,MATCH(D273,Settings!$A$2:$A$16,0)),0))</f>
      </c>
      <c r="H273" s="12">
        <f>IF(A273="","",N(E273)*G273)</f>
      </c>
      <c r="I273" s="12">
        <f>IF(A273="","",IF(F273="No",H273,0))</f>
      </c>
      <c r="J273" s="13">
        <f>IF(A273="","",MONTH(A273))</f>
      </c>
      <c r="K273" s="13">
        <f>IF(A273="","",YEAR(A273))</f>
      </c>
    </row>
    <row r="274" spans="1:11" x14ac:dyDescent="0.25">
      <c r="A274" s="11"/>
      <c r="B274" s="9"/>
      <c r="C274" s="9"/>
      <c r="D274" s="9"/>
      <c r="E274" s="9"/>
      <c r="F274" s="9"/>
      <c r="G274" s="12">
        <f>IF(A274="","",IFERROR(INDEX(Settings!$B$2:$B$16,MATCH(D274,Settings!$A$2:$A$16,0)),0))</f>
      </c>
      <c r="H274" s="12">
        <f>IF(A274="","",N(E274)*G274)</f>
      </c>
      <c r="I274" s="12">
        <f>IF(A274="","",IF(F274="No",H274,0))</f>
      </c>
      <c r="J274" s="13">
        <f>IF(A274="","",MONTH(A274))</f>
      </c>
      <c r="K274" s="13">
        <f>IF(A274="","",YEAR(A274))</f>
      </c>
    </row>
    <row r="275" spans="1:11" x14ac:dyDescent="0.25">
      <c r="A275" s="11"/>
      <c r="B275" s="9"/>
      <c r="C275" s="9"/>
      <c r="D275" s="9"/>
      <c r="E275" s="9"/>
      <c r="F275" s="9"/>
      <c r="G275" s="12">
        <f>IF(A275="","",IFERROR(INDEX(Settings!$B$2:$B$16,MATCH(D275,Settings!$A$2:$A$16,0)),0))</f>
      </c>
      <c r="H275" s="12">
        <f>IF(A275="","",N(E275)*G275)</f>
      </c>
      <c r="I275" s="12">
        <f>IF(A275="","",IF(F275="No",H275,0))</f>
      </c>
      <c r="J275" s="13">
        <f>IF(A275="","",MONTH(A275))</f>
      </c>
      <c r="K275" s="13">
        <f>IF(A275="","",YEAR(A275))</f>
      </c>
    </row>
    <row r="276" spans="1:11" x14ac:dyDescent="0.25">
      <c r="A276" s="11"/>
      <c r="B276" s="9"/>
      <c r="C276" s="9"/>
      <c r="D276" s="9"/>
      <c r="E276" s="9"/>
      <c r="F276" s="9"/>
      <c r="G276" s="12">
        <f>IF(A276="","",IFERROR(INDEX(Settings!$B$2:$B$16,MATCH(D276,Settings!$A$2:$A$16,0)),0))</f>
      </c>
      <c r="H276" s="12">
        <f>IF(A276="","",N(E276)*G276)</f>
      </c>
      <c r="I276" s="12">
        <f>IF(A276="","",IF(F276="No",H276,0))</f>
      </c>
      <c r="J276" s="13">
        <f>IF(A276="","",MONTH(A276))</f>
      </c>
      <c r="K276" s="13">
        <f>IF(A276="","",YEAR(A276))</f>
      </c>
    </row>
    <row r="277" spans="1:11" x14ac:dyDescent="0.25">
      <c r="A277" s="11"/>
      <c r="B277" s="9"/>
      <c r="C277" s="9"/>
      <c r="D277" s="9"/>
      <c r="E277" s="9"/>
      <c r="F277" s="9"/>
      <c r="G277" s="12">
        <f>IF(A277="","",IFERROR(INDEX(Settings!$B$2:$B$16,MATCH(D277,Settings!$A$2:$A$16,0)),0))</f>
      </c>
      <c r="H277" s="12">
        <f>IF(A277="","",N(E277)*G277)</f>
      </c>
      <c r="I277" s="12">
        <f>IF(A277="","",IF(F277="No",H277,0))</f>
      </c>
      <c r="J277" s="13">
        <f>IF(A277="","",MONTH(A277))</f>
      </c>
      <c r="K277" s="13">
        <f>IF(A277="","",YEAR(A277))</f>
      </c>
    </row>
    <row r="278" spans="1:11" x14ac:dyDescent="0.25">
      <c r="A278" s="11"/>
      <c r="B278" s="9"/>
      <c r="C278" s="9"/>
      <c r="D278" s="9"/>
      <c r="E278" s="9"/>
      <c r="F278" s="9"/>
      <c r="G278" s="12">
        <f>IF(A278="","",IFERROR(INDEX(Settings!$B$2:$B$16,MATCH(D278,Settings!$A$2:$A$16,0)),0))</f>
      </c>
      <c r="H278" s="12">
        <f>IF(A278="","",N(E278)*G278)</f>
      </c>
      <c r="I278" s="12">
        <f>IF(A278="","",IF(F278="No",H278,0))</f>
      </c>
      <c r="J278" s="13">
        <f>IF(A278="","",MONTH(A278))</f>
      </c>
      <c r="K278" s="13">
        <f>IF(A278="","",YEAR(A278))</f>
      </c>
    </row>
    <row r="279" spans="1:11" x14ac:dyDescent="0.25">
      <c r="A279" s="11"/>
      <c r="B279" s="9"/>
      <c r="C279" s="9"/>
      <c r="D279" s="9"/>
      <c r="E279" s="9"/>
      <c r="F279" s="9"/>
      <c r="G279" s="12">
        <f>IF(A279="","",IFERROR(INDEX(Settings!$B$2:$B$16,MATCH(D279,Settings!$A$2:$A$16,0)),0))</f>
      </c>
      <c r="H279" s="12">
        <f>IF(A279="","",N(E279)*G279)</f>
      </c>
      <c r="I279" s="12">
        <f>IF(A279="","",IF(F279="No",H279,0))</f>
      </c>
      <c r="J279" s="13">
        <f>IF(A279="","",MONTH(A279))</f>
      </c>
      <c r="K279" s="13">
        <f>IF(A279="","",YEAR(A279))</f>
      </c>
    </row>
    <row r="280" spans="1:11" x14ac:dyDescent="0.25">
      <c r="A280" s="11"/>
      <c r="B280" s="9"/>
      <c r="C280" s="9"/>
      <c r="D280" s="9"/>
      <c r="E280" s="9"/>
      <c r="F280" s="9"/>
      <c r="G280" s="12">
        <f>IF(A280="","",IFERROR(INDEX(Settings!$B$2:$B$16,MATCH(D280,Settings!$A$2:$A$16,0)),0))</f>
      </c>
      <c r="H280" s="12">
        <f>IF(A280="","",N(E280)*G280)</f>
      </c>
      <c r="I280" s="12">
        <f>IF(A280="","",IF(F280="No",H280,0))</f>
      </c>
      <c r="J280" s="13">
        <f>IF(A280="","",MONTH(A280))</f>
      </c>
      <c r="K280" s="13">
        <f>IF(A280="","",YEAR(A280))</f>
      </c>
    </row>
    <row r="281" spans="1:11" x14ac:dyDescent="0.25">
      <c r="A281" s="11"/>
      <c r="B281" s="9"/>
      <c r="C281" s="9"/>
      <c r="D281" s="9"/>
      <c r="E281" s="9"/>
      <c r="F281" s="9"/>
      <c r="G281" s="12">
        <f>IF(A281="","",IFERROR(INDEX(Settings!$B$2:$B$16,MATCH(D281,Settings!$A$2:$A$16,0)),0))</f>
      </c>
      <c r="H281" s="12">
        <f>IF(A281="","",N(E281)*G281)</f>
      </c>
      <c r="I281" s="12">
        <f>IF(A281="","",IF(F281="No",H281,0))</f>
      </c>
      <c r="J281" s="13">
        <f>IF(A281="","",MONTH(A281))</f>
      </c>
      <c r="K281" s="13">
        <f>IF(A281="","",YEAR(A281))</f>
      </c>
    </row>
    <row r="282" spans="1:11" x14ac:dyDescent="0.25">
      <c r="A282" s="11"/>
      <c r="B282" s="9"/>
      <c r="C282" s="9"/>
      <c r="D282" s="9"/>
      <c r="E282" s="9"/>
      <c r="F282" s="9"/>
      <c r="G282" s="12">
        <f>IF(A282="","",IFERROR(INDEX(Settings!$B$2:$B$16,MATCH(D282,Settings!$A$2:$A$16,0)),0))</f>
      </c>
      <c r="H282" s="12">
        <f>IF(A282="","",N(E282)*G282)</f>
      </c>
      <c r="I282" s="12">
        <f>IF(A282="","",IF(F282="No",H282,0))</f>
      </c>
      <c r="J282" s="13">
        <f>IF(A282="","",MONTH(A282))</f>
      </c>
      <c r="K282" s="13">
        <f>IF(A282="","",YEAR(A282))</f>
      </c>
    </row>
    <row r="283" spans="1:11" x14ac:dyDescent="0.25">
      <c r="A283" s="11"/>
      <c r="B283" s="9"/>
      <c r="C283" s="9"/>
      <c r="D283" s="9"/>
      <c r="E283" s="9"/>
      <c r="F283" s="9"/>
      <c r="G283" s="12">
        <f>IF(A283="","",IFERROR(INDEX(Settings!$B$2:$B$16,MATCH(D283,Settings!$A$2:$A$16,0)),0))</f>
      </c>
      <c r="H283" s="12">
        <f>IF(A283="","",N(E283)*G283)</f>
      </c>
      <c r="I283" s="12">
        <f>IF(A283="","",IF(F283="No",H283,0))</f>
      </c>
      <c r="J283" s="13">
        <f>IF(A283="","",MONTH(A283))</f>
      </c>
      <c r="K283" s="13">
        <f>IF(A283="","",YEAR(A283))</f>
      </c>
    </row>
    <row r="284" spans="1:11" x14ac:dyDescent="0.25">
      <c r="A284" s="11"/>
      <c r="B284" s="9"/>
      <c r="C284" s="9"/>
      <c r="D284" s="9"/>
      <c r="E284" s="9"/>
      <c r="F284" s="9"/>
      <c r="G284" s="12">
        <f>IF(A284="","",IFERROR(INDEX(Settings!$B$2:$B$16,MATCH(D284,Settings!$A$2:$A$16,0)),0))</f>
      </c>
      <c r="H284" s="12">
        <f>IF(A284="","",N(E284)*G284)</f>
      </c>
      <c r="I284" s="12">
        <f>IF(A284="","",IF(F284="No",H284,0))</f>
      </c>
      <c r="J284" s="13">
        <f>IF(A284="","",MONTH(A284))</f>
      </c>
      <c r="K284" s="13">
        <f>IF(A284="","",YEAR(A284))</f>
      </c>
    </row>
    <row r="285" spans="1:11" x14ac:dyDescent="0.25">
      <c r="A285" s="11"/>
      <c r="B285" s="9"/>
      <c r="C285" s="9"/>
      <c r="D285" s="9"/>
      <c r="E285" s="9"/>
      <c r="F285" s="9"/>
      <c r="G285" s="12">
        <f>IF(A285="","",IFERROR(INDEX(Settings!$B$2:$B$16,MATCH(D285,Settings!$A$2:$A$16,0)),0))</f>
      </c>
      <c r="H285" s="12">
        <f>IF(A285="","",N(E285)*G285)</f>
      </c>
      <c r="I285" s="12">
        <f>IF(A285="","",IF(F285="No",H285,0))</f>
      </c>
      <c r="J285" s="13">
        <f>IF(A285="","",MONTH(A285))</f>
      </c>
      <c r="K285" s="13">
        <f>IF(A285="","",YEAR(A285))</f>
      </c>
    </row>
    <row r="286" spans="1:11" x14ac:dyDescent="0.25">
      <c r="A286" s="11"/>
      <c r="B286" s="9"/>
      <c r="C286" s="9"/>
      <c r="D286" s="9"/>
      <c r="E286" s="9"/>
      <c r="F286" s="9"/>
      <c r="G286" s="12">
        <f>IF(A286="","",IFERROR(INDEX(Settings!$B$2:$B$16,MATCH(D286,Settings!$A$2:$A$16,0)),0))</f>
      </c>
      <c r="H286" s="12">
        <f>IF(A286="","",N(E286)*G286)</f>
      </c>
      <c r="I286" s="12">
        <f>IF(A286="","",IF(F286="No",H286,0))</f>
      </c>
      <c r="J286" s="13">
        <f>IF(A286="","",MONTH(A286))</f>
      </c>
      <c r="K286" s="13">
        <f>IF(A286="","",YEAR(A286))</f>
      </c>
    </row>
    <row r="287" spans="1:11" x14ac:dyDescent="0.25">
      <c r="A287" s="11"/>
      <c r="B287" s="9"/>
      <c r="C287" s="9"/>
      <c r="D287" s="9"/>
      <c r="E287" s="9"/>
      <c r="F287" s="9"/>
      <c r="G287" s="12">
        <f>IF(A287="","",IFERROR(INDEX(Settings!$B$2:$B$16,MATCH(D287,Settings!$A$2:$A$16,0)),0))</f>
      </c>
      <c r="H287" s="12">
        <f>IF(A287="","",N(E287)*G287)</f>
      </c>
      <c r="I287" s="12">
        <f>IF(A287="","",IF(F287="No",H287,0))</f>
      </c>
      <c r="J287" s="13">
        <f>IF(A287="","",MONTH(A287))</f>
      </c>
      <c r="K287" s="13">
        <f>IF(A287="","",YEAR(A287))</f>
      </c>
    </row>
    <row r="288" spans="1:11" x14ac:dyDescent="0.25">
      <c r="A288" s="11"/>
      <c r="B288" s="9"/>
      <c r="C288" s="9"/>
      <c r="D288" s="9"/>
      <c r="E288" s="9"/>
      <c r="F288" s="9"/>
      <c r="G288" s="12">
        <f>IF(A288="","",IFERROR(INDEX(Settings!$B$2:$B$16,MATCH(D288,Settings!$A$2:$A$16,0)),0))</f>
      </c>
      <c r="H288" s="12">
        <f>IF(A288="","",N(E288)*G288)</f>
      </c>
      <c r="I288" s="12">
        <f>IF(A288="","",IF(F288="No",H288,0))</f>
      </c>
      <c r="J288" s="13">
        <f>IF(A288="","",MONTH(A288))</f>
      </c>
      <c r="K288" s="13">
        <f>IF(A288="","",YEAR(A288))</f>
      </c>
    </row>
    <row r="289" spans="1:11" x14ac:dyDescent="0.25">
      <c r="A289" s="11"/>
      <c r="B289" s="9"/>
      <c r="C289" s="9"/>
      <c r="D289" s="9"/>
      <c r="E289" s="9"/>
      <c r="F289" s="9"/>
      <c r="G289" s="12">
        <f>IF(A289="","",IFERROR(INDEX(Settings!$B$2:$B$16,MATCH(D289,Settings!$A$2:$A$16,0)),0))</f>
      </c>
      <c r="H289" s="12">
        <f>IF(A289="","",N(E289)*G289)</f>
      </c>
      <c r="I289" s="12">
        <f>IF(A289="","",IF(F289="No",H289,0))</f>
      </c>
      <c r="J289" s="13">
        <f>IF(A289="","",MONTH(A289))</f>
      </c>
      <c r="K289" s="13">
        <f>IF(A289="","",YEAR(A289))</f>
      </c>
    </row>
    <row r="290" spans="1:11" x14ac:dyDescent="0.25">
      <c r="A290" s="11"/>
      <c r="B290" s="9"/>
      <c r="C290" s="9"/>
      <c r="D290" s="9"/>
      <c r="E290" s="9"/>
      <c r="F290" s="9"/>
      <c r="G290" s="12">
        <f>IF(A290="","",IFERROR(INDEX(Settings!$B$2:$B$16,MATCH(D290,Settings!$A$2:$A$16,0)),0))</f>
      </c>
      <c r="H290" s="12">
        <f>IF(A290="","",N(E290)*G290)</f>
      </c>
      <c r="I290" s="12">
        <f>IF(A290="","",IF(F290="No",H290,0))</f>
      </c>
      <c r="J290" s="13">
        <f>IF(A290="","",MONTH(A290))</f>
      </c>
      <c r="K290" s="13">
        <f>IF(A290="","",YEAR(A290))</f>
      </c>
    </row>
    <row r="291" spans="1:11" x14ac:dyDescent="0.25">
      <c r="A291" s="11"/>
      <c r="B291" s="9"/>
      <c r="C291" s="9"/>
      <c r="D291" s="9"/>
      <c r="E291" s="9"/>
      <c r="F291" s="9"/>
      <c r="G291" s="12">
        <f>IF(A291="","",IFERROR(INDEX(Settings!$B$2:$B$16,MATCH(D291,Settings!$A$2:$A$16,0)),0))</f>
      </c>
      <c r="H291" s="12">
        <f>IF(A291="","",N(E291)*G291)</f>
      </c>
      <c r="I291" s="12">
        <f>IF(A291="","",IF(F291="No",H291,0))</f>
      </c>
      <c r="J291" s="13">
        <f>IF(A291="","",MONTH(A291))</f>
      </c>
      <c r="K291" s="13">
        <f>IF(A291="","",YEAR(A291))</f>
      </c>
    </row>
    <row r="292" spans="1:11" x14ac:dyDescent="0.25">
      <c r="A292" s="11"/>
      <c r="B292" s="9"/>
      <c r="C292" s="9"/>
      <c r="D292" s="9"/>
      <c r="E292" s="9"/>
      <c r="F292" s="9"/>
      <c r="G292" s="12">
        <f>IF(A292="","",IFERROR(INDEX(Settings!$B$2:$B$16,MATCH(D292,Settings!$A$2:$A$16,0)),0))</f>
      </c>
      <c r="H292" s="12">
        <f>IF(A292="","",N(E292)*G292)</f>
      </c>
      <c r="I292" s="12">
        <f>IF(A292="","",IF(F292="No",H292,0))</f>
      </c>
      <c r="J292" s="13">
        <f>IF(A292="","",MONTH(A292))</f>
      </c>
      <c r="K292" s="13">
        <f>IF(A292="","",YEAR(A292))</f>
      </c>
    </row>
    <row r="293" spans="1:11" x14ac:dyDescent="0.25">
      <c r="A293" s="11"/>
      <c r="B293" s="9"/>
      <c r="C293" s="9"/>
      <c r="D293" s="9"/>
      <c r="E293" s="9"/>
      <c r="F293" s="9"/>
      <c r="G293" s="12">
        <f>IF(A293="","",IFERROR(INDEX(Settings!$B$2:$B$16,MATCH(D293,Settings!$A$2:$A$16,0)),0))</f>
      </c>
      <c r="H293" s="12">
        <f>IF(A293="","",N(E293)*G293)</f>
      </c>
      <c r="I293" s="12">
        <f>IF(A293="","",IF(F293="No",H293,0))</f>
      </c>
      <c r="J293" s="13">
        <f>IF(A293="","",MONTH(A293))</f>
      </c>
      <c r="K293" s="13">
        <f>IF(A293="","",YEAR(A293))</f>
      </c>
    </row>
    <row r="294" spans="1:11" x14ac:dyDescent="0.25">
      <c r="A294" s="11"/>
      <c r="B294" s="9"/>
      <c r="C294" s="9"/>
      <c r="D294" s="9"/>
      <c r="E294" s="9"/>
      <c r="F294" s="9"/>
      <c r="G294" s="12">
        <f>IF(A294="","",IFERROR(INDEX(Settings!$B$2:$B$16,MATCH(D294,Settings!$A$2:$A$16,0)),0))</f>
      </c>
      <c r="H294" s="12">
        <f>IF(A294="","",N(E294)*G294)</f>
      </c>
      <c r="I294" s="12">
        <f>IF(A294="","",IF(F294="No",H294,0))</f>
      </c>
      <c r="J294" s="13">
        <f>IF(A294="","",MONTH(A294))</f>
      </c>
      <c r="K294" s="13">
        <f>IF(A294="","",YEAR(A294))</f>
      </c>
    </row>
    <row r="295" spans="1:11" x14ac:dyDescent="0.25">
      <c r="A295" s="11"/>
      <c r="B295" s="9"/>
      <c r="C295" s="9"/>
      <c r="D295" s="9"/>
      <c r="E295" s="9"/>
      <c r="F295" s="9"/>
      <c r="G295" s="12">
        <f>IF(A295="","",IFERROR(INDEX(Settings!$B$2:$B$16,MATCH(D295,Settings!$A$2:$A$16,0)),0))</f>
      </c>
      <c r="H295" s="12">
        <f>IF(A295="","",N(E295)*G295)</f>
      </c>
      <c r="I295" s="12">
        <f>IF(A295="","",IF(F295="No",H295,0))</f>
      </c>
      <c r="J295" s="13">
        <f>IF(A295="","",MONTH(A295))</f>
      </c>
      <c r="K295" s="13">
        <f>IF(A295="","",YEAR(A295))</f>
      </c>
    </row>
    <row r="296" spans="1:11" x14ac:dyDescent="0.25">
      <c r="A296" s="11"/>
      <c r="B296" s="9"/>
      <c r="C296" s="9"/>
      <c r="D296" s="9"/>
      <c r="E296" s="9"/>
      <c r="F296" s="9"/>
      <c r="G296" s="12">
        <f>IF(A296="","",IFERROR(INDEX(Settings!$B$2:$B$16,MATCH(D296,Settings!$A$2:$A$16,0)),0))</f>
      </c>
      <c r="H296" s="12">
        <f>IF(A296="","",N(E296)*G296)</f>
      </c>
      <c r="I296" s="12">
        <f>IF(A296="","",IF(F296="No",H296,0))</f>
      </c>
      <c r="J296" s="13">
        <f>IF(A296="","",MONTH(A296))</f>
      </c>
      <c r="K296" s="13">
        <f>IF(A296="","",YEAR(A296))</f>
      </c>
    </row>
    <row r="297" spans="1:11" x14ac:dyDescent="0.25">
      <c r="A297" s="11"/>
      <c r="B297" s="9"/>
      <c r="C297" s="9"/>
      <c r="D297" s="9"/>
      <c r="E297" s="9"/>
      <c r="F297" s="9"/>
      <c r="G297" s="12">
        <f>IF(A297="","",IFERROR(INDEX(Settings!$B$2:$B$16,MATCH(D297,Settings!$A$2:$A$16,0)),0))</f>
      </c>
      <c r="H297" s="12">
        <f>IF(A297="","",N(E297)*G297)</f>
      </c>
      <c r="I297" s="12">
        <f>IF(A297="","",IF(F297="No",H297,0))</f>
      </c>
      <c r="J297" s="13">
        <f>IF(A297="","",MONTH(A297))</f>
      </c>
      <c r="K297" s="13">
        <f>IF(A297="","",YEAR(A297))</f>
      </c>
    </row>
    <row r="298" spans="1:11" x14ac:dyDescent="0.25">
      <c r="A298" s="11"/>
      <c r="B298" s="9"/>
      <c r="C298" s="9"/>
      <c r="D298" s="9"/>
      <c r="E298" s="9"/>
      <c r="F298" s="9"/>
      <c r="G298" s="12">
        <f>IF(A298="","",IFERROR(INDEX(Settings!$B$2:$B$16,MATCH(D298,Settings!$A$2:$A$16,0)),0))</f>
      </c>
      <c r="H298" s="12">
        <f>IF(A298="","",N(E298)*G298)</f>
      </c>
      <c r="I298" s="12">
        <f>IF(A298="","",IF(F298="No",H298,0))</f>
      </c>
      <c r="J298" s="13">
        <f>IF(A298="","",MONTH(A298))</f>
      </c>
      <c r="K298" s="13">
        <f>IF(A298="","",YEAR(A298))</f>
      </c>
    </row>
    <row r="299" spans="1:11" x14ac:dyDescent="0.25">
      <c r="A299" s="11"/>
      <c r="B299" s="9"/>
      <c r="C299" s="9"/>
      <c r="D299" s="9"/>
      <c r="E299" s="9"/>
      <c r="F299" s="9"/>
      <c r="G299" s="12">
        <f>IF(A299="","",IFERROR(INDEX(Settings!$B$2:$B$16,MATCH(D299,Settings!$A$2:$A$16,0)),0))</f>
      </c>
      <c r="H299" s="12">
        <f>IF(A299="","",N(E299)*G299)</f>
      </c>
      <c r="I299" s="12">
        <f>IF(A299="","",IF(F299="No",H299,0))</f>
      </c>
      <c r="J299" s="13">
        <f>IF(A299="","",MONTH(A299))</f>
      </c>
      <c r="K299" s="13">
        <f>IF(A299="","",YEAR(A299))</f>
      </c>
    </row>
    <row r="300" spans="1:11" x14ac:dyDescent="0.25">
      <c r="A300" s="11"/>
      <c r="B300" s="9"/>
      <c r="C300" s="9"/>
      <c r="D300" s="9"/>
      <c r="E300" s="9"/>
      <c r="F300" s="9"/>
      <c r="G300" s="12">
        <f>IF(A300="","",IFERROR(INDEX(Settings!$B$2:$B$16,MATCH(D300,Settings!$A$2:$A$16,0)),0))</f>
      </c>
      <c r="H300" s="12">
        <f>IF(A300="","",N(E300)*G300)</f>
      </c>
      <c r="I300" s="12">
        <f>IF(A300="","",IF(F300="No",H300,0))</f>
      </c>
      <c r="J300" s="13">
        <f>IF(A300="","",MONTH(A300))</f>
      </c>
      <c r="K300" s="13">
        <f>IF(A300="","",YEAR(A300))</f>
      </c>
    </row>
    <row r="301" spans="1:11" x14ac:dyDescent="0.25">
      <c r="A301" s="11"/>
      <c r="B301" s="9"/>
      <c r="C301" s="9"/>
      <c r="D301" s="9"/>
      <c r="E301" s="9"/>
      <c r="F301" s="9"/>
      <c r="G301" s="12">
        <f>IF(A301="","",IFERROR(INDEX(Settings!$B$2:$B$16,MATCH(D301,Settings!$A$2:$A$16,0)),0))</f>
      </c>
      <c r="H301" s="12">
        <f>IF(A301="","",N(E301)*G301)</f>
      </c>
      <c r="I301" s="12">
        <f>IF(A301="","",IF(F301="No",H301,0))</f>
      </c>
      <c r="J301" s="13">
        <f>IF(A301="","",MONTH(A301))</f>
      </c>
      <c r="K301" s="13">
        <f>IF(A301="","",YEAR(A301))</f>
      </c>
    </row>
    <row r="302" spans="1:11" x14ac:dyDescent="0.25">
      <c r="A302" s="11"/>
      <c r="B302" s="9"/>
      <c r="C302" s="9"/>
      <c r="D302" s="9"/>
      <c r="E302" s="9"/>
      <c r="F302" s="9"/>
      <c r="G302" s="12">
        <f>IF(A302="","",IFERROR(INDEX(Settings!$B$2:$B$16,MATCH(D302,Settings!$A$2:$A$16,0)),0))</f>
      </c>
      <c r="H302" s="12">
        <f>IF(A302="","",N(E302)*G302)</f>
      </c>
      <c r="I302" s="12">
        <f>IF(A302="","",IF(F302="No",H302,0))</f>
      </c>
      <c r="J302" s="13">
        <f>IF(A302="","",MONTH(A302))</f>
      </c>
      <c r="K302" s="13">
        <f>IF(A302="","",YEAR(A302))</f>
      </c>
    </row>
    <row r="303" spans="1:11" x14ac:dyDescent="0.25">
      <c r="A303" s="11"/>
      <c r="B303" s="9"/>
      <c r="C303" s="9"/>
      <c r="D303" s="9"/>
      <c r="E303" s="9"/>
      <c r="F303" s="9"/>
      <c r="G303" s="12">
        <f>IF(A303="","",IFERROR(INDEX(Settings!$B$2:$B$16,MATCH(D303,Settings!$A$2:$A$16,0)),0))</f>
      </c>
      <c r="H303" s="12">
        <f>IF(A303="","",N(E303)*G303)</f>
      </c>
      <c r="I303" s="12">
        <f>IF(A303="","",IF(F303="No",H303,0))</f>
      </c>
      <c r="J303" s="13">
        <f>IF(A303="","",MONTH(A303))</f>
      </c>
      <c r="K303" s="13">
        <f>IF(A303="","",YEAR(A303))</f>
      </c>
    </row>
    <row r="304" spans="1:11" x14ac:dyDescent="0.25">
      <c r="A304" s="11"/>
      <c r="B304" s="9"/>
      <c r="C304" s="9"/>
      <c r="D304" s="9"/>
      <c r="E304" s="9"/>
      <c r="F304" s="9"/>
      <c r="G304" s="12">
        <f>IF(A304="","",IFERROR(INDEX(Settings!$B$2:$B$16,MATCH(D304,Settings!$A$2:$A$16,0)),0))</f>
      </c>
      <c r="H304" s="12">
        <f>IF(A304="","",N(E304)*G304)</f>
      </c>
      <c r="I304" s="12">
        <f>IF(A304="","",IF(F304="No",H304,0))</f>
      </c>
      <c r="J304" s="13">
        <f>IF(A304="","",MONTH(A304))</f>
      </c>
      <c r="K304" s="13">
        <f>IF(A304="","",YEAR(A304))</f>
      </c>
    </row>
    <row r="305" spans="1:11" x14ac:dyDescent="0.25">
      <c r="A305" s="11"/>
      <c r="B305" s="9"/>
      <c r="C305" s="9"/>
      <c r="D305" s="9"/>
      <c r="E305" s="9"/>
      <c r="F305" s="9"/>
      <c r="G305" s="12">
        <f>IF(A305="","",IFERROR(INDEX(Settings!$B$2:$B$16,MATCH(D305,Settings!$A$2:$A$16,0)),0))</f>
      </c>
      <c r="H305" s="12">
        <f>IF(A305="","",N(E305)*G305)</f>
      </c>
      <c r="I305" s="12">
        <f>IF(A305="","",IF(F305="No",H305,0))</f>
      </c>
      <c r="J305" s="13">
        <f>IF(A305="","",MONTH(A305))</f>
      </c>
      <c r="K305" s="13">
        <f>IF(A305="","",YEAR(A305))</f>
      </c>
    </row>
    <row r="306" spans="1:11" x14ac:dyDescent="0.25">
      <c r="A306" s="11"/>
      <c r="B306" s="9"/>
      <c r="C306" s="9"/>
      <c r="D306" s="9"/>
      <c r="E306" s="9"/>
      <c r="F306" s="9"/>
      <c r="G306" s="12">
        <f>IF(A306="","",IFERROR(INDEX(Settings!$B$2:$B$16,MATCH(D306,Settings!$A$2:$A$16,0)),0))</f>
      </c>
      <c r="H306" s="12">
        <f>IF(A306="","",N(E306)*G306)</f>
      </c>
      <c r="I306" s="12">
        <f>IF(A306="","",IF(F306="No",H306,0))</f>
      </c>
      <c r="J306" s="13">
        <f>IF(A306="","",MONTH(A306))</f>
      </c>
      <c r="K306" s="13">
        <f>IF(A306="","",YEAR(A306))</f>
      </c>
    </row>
    <row r="307" spans="1:11" x14ac:dyDescent="0.25">
      <c r="A307" s="11"/>
      <c r="B307" s="9"/>
      <c r="C307" s="9"/>
      <c r="D307" s="9"/>
      <c r="E307" s="9"/>
      <c r="F307" s="9"/>
      <c r="G307" s="12">
        <f>IF(A307="","",IFERROR(INDEX(Settings!$B$2:$B$16,MATCH(D307,Settings!$A$2:$A$16,0)),0))</f>
      </c>
      <c r="H307" s="12">
        <f>IF(A307="","",N(E307)*G307)</f>
      </c>
      <c r="I307" s="12">
        <f>IF(A307="","",IF(F307="No",H307,0))</f>
      </c>
      <c r="J307" s="13">
        <f>IF(A307="","",MONTH(A307))</f>
      </c>
      <c r="K307" s="13">
        <f>IF(A307="","",YEAR(A307))</f>
      </c>
    </row>
    <row r="308" spans="1:11" x14ac:dyDescent="0.25">
      <c r="A308" s="11"/>
      <c r="B308" s="9"/>
      <c r="C308" s="9"/>
      <c r="D308" s="9"/>
      <c r="E308" s="9"/>
      <c r="F308" s="9"/>
      <c r="G308" s="12">
        <f>IF(A308="","",IFERROR(INDEX(Settings!$B$2:$B$16,MATCH(D308,Settings!$A$2:$A$16,0)),0))</f>
      </c>
      <c r="H308" s="12">
        <f>IF(A308="","",N(E308)*G308)</f>
      </c>
      <c r="I308" s="12">
        <f>IF(A308="","",IF(F308="No",H308,0))</f>
      </c>
      <c r="J308" s="13">
        <f>IF(A308="","",MONTH(A308))</f>
      </c>
      <c r="K308" s="13">
        <f>IF(A308="","",YEAR(A308))</f>
      </c>
    </row>
    <row r="309" spans="1:11" x14ac:dyDescent="0.25">
      <c r="A309" s="11"/>
      <c r="B309" s="9"/>
      <c r="C309" s="9"/>
      <c r="D309" s="9"/>
      <c r="E309" s="9"/>
      <c r="F309" s="9"/>
      <c r="G309" s="12">
        <f>IF(A309="","",IFERROR(INDEX(Settings!$B$2:$B$16,MATCH(D309,Settings!$A$2:$A$16,0)),0))</f>
      </c>
      <c r="H309" s="12">
        <f>IF(A309="","",N(E309)*G309)</f>
      </c>
      <c r="I309" s="12">
        <f>IF(A309="","",IF(F309="No",H309,0))</f>
      </c>
      <c r="J309" s="13">
        <f>IF(A309="","",MONTH(A309))</f>
      </c>
      <c r="K309" s="13">
        <f>IF(A309="","",YEAR(A309))</f>
      </c>
    </row>
    <row r="310" spans="1:11" x14ac:dyDescent="0.25">
      <c r="A310" s="11"/>
      <c r="B310" s="9"/>
      <c r="C310" s="9"/>
      <c r="D310" s="9"/>
      <c r="E310" s="9"/>
      <c r="F310" s="9"/>
      <c r="G310" s="12">
        <f>IF(A310="","",IFERROR(INDEX(Settings!$B$2:$B$16,MATCH(D310,Settings!$A$2:$A$16,0)),0))</f>
      </c>
      <c r="H310" s="12">
        <f>IF(A310="","",N(E310)*G310)</f>
      </c>
      <c r="I310" s="12">
        <f>IF(A310="","",IF(F310="No",H310,0))</f>
      </c>
      <c r="J310" s="13">
        <f>IF(A310="","",MONTH(A310))</f>
      </c>
      <c r="K310" s="13">
        <f>IF(A310="","",YEAR(A310))</f>
      </c>
    </row>
    <row r="311" spans="1:11" x14ac:dyDescent="0.25">
      <c r="A311" s="11"/>
      <c r="B311" s="9"/>
      <c r="C311" s="9"/>
      <c r="D311" s="9"/>
      <c r="E311" s="9"/>
      <c r="F311" s="9"/>
      <c r="G311" s="12">
        <f>IF(A311="","",IFERROR(INDEX(Settings!$B$2:$B$16,MATCH(D311,Settings!$A$2:$A$16,0)),0))</f>
      </c>
      <c r="H311" s="12">
        <f>IF(A311="","",N(E311)*G311)</f>
      </c>
      <c r="I311" s="12">
        <f>IF(A311="","",IF(F311="No",H311,0))</f>
      </c>
      <c r="J311" s="13">
        <f>IF(A311="","",MONTH(A311))</f>
      </c>
      <c r="K311" s="13">
        <f>IF(A311="","",YEAR(A311))</f>
      </c>
    </row>
    <row r="312" spans="1:11" x14ac:dyDescent="0.25">
      <c r="A312" s="11"/>
      <c r="B312" s="9"/>
      <c r="C312" s="9"/>
      <c r="D312" s="9"/>
      <c r="E312" s="9"/>
      <c r="F312" s="9"/>
      <c r="G312" s="12">
        <f>IF(A312="","",IFERROR(INDEX(Settings!$B$2:$B$16,MATCH(D312,Settings!$A$2:$A$16,0)),0))</f>
      </c>
      <c r="H312" s="12">
        <f>IF(A312="","",N(E312)*G312)</f>
      </c>
      <c r="I312" s="12">
        <f>IF(A312="","",IF(F312="No",H312,0))</f>
      </c>
      <c r="J312" s="13">
        <f>IF(A312="","",MONTH(A312))</f>
      </c>
      <c r="K312" s="13">
        <f>IF(A312="","",YEAR(A312))</f>
      </c>
    </row>
    <row r="313" spans="1:11" x14ac:dyDescent="0.25">
      <c r="A313" s="11"/>
      <c r="B313" s="9"/>
      <c r="C313" s="9"/>
      <c r="D313" s="9"/>
      <c r="E313" s="9"/>
      <c r="F313" s="9"/>
      <c r="G313" s="12">
        <f>IF(A313="","",IFERROR(INDEX(Settings!$B$2:$B$16,MATCH(D313,Settings!$A$2:$A$16,0)),0))</f>
      </c>
      <c r="H313" s="12">
        <f>IF(A313="","",N(E313)*G313)</f>
      </c>
      <c r="I313" s="12">
        <f>IF(A313="","",IF(F313="No",H313,0))</f>
      </c>
      <c r="J313" s="13">
        <f>IF(A313="","",MONTH(A313))</f>
      </c>
      <c r="K313" s="13">
        <f>IF(A313="","",YEAR(A313))</f>
      </c>
    </row>
    <row r="314" spans="1:11" x14ac:dyDescent="0.25">
      <c r="A314" s="11"/>
      <c r="B314" s="9"/>
      <c r="C314" s="9"/>
      <c r="D314" s="9"/>
      <c r="E314" s="9"/>
      <c r="F314" s="9"/>
      <c r="G314" s="12">
        <f>IF(A314="","",IFERROR(INDEX(Settings!$B$2:$B$16,MATCH(D314,Settings!$A$2:$A$16,0)),0))</f>
      </c>
      <c r="H314" s="12">
        <f>IF(A314="","",N(E314)*G314)</f>
      </c>
      <c r="I314" s="12">
        <f>IF(A314="","",IF(F314="No",H314,0))</f>
      </c>
      <c r="J314" s="13">
        <f>IF(A314="","",MONTH(A314))</f>
      </c>
      <c r="K314" s="13">
        <f>IF(A314="","",YEAR(A314))</f>
      </c>
    </row>
    <row r="315" spans="1:11" x14ac:dyDescent="0.25">
      <c r="A315" s="11"/>
      <c r="B315" s="9"/>
      <c r="C315" s="9"/>
      <c r="D315" s="9"/>
      <c r="E315" s="9"/>
      <c r="F315" s="9"/>
      <c r="G315" s="12">
        <f>IF(A315="","",IFERROR(INDEX(Settings!$B$2:$B$16,MATCH(D315,Settings!$A$2:$A$16,0)),0))</f>
      </c>
      <c r="H315" s="12">
        <f>IF(A315="","",N(E315)*G315)</f>
      </c>
      <c r="I315" s="12">
        <f>IF(A315="","",IF(F315="No",H315,0))</f>
      </c>
      <c r="J315" s="13">
        <f>IF(A315="","",MONTH(A315))</f>
      </c>
      <c r="K315" s="13">
        <f>IF(A315="","",YEAR(A315))</f>
      </c>
    </row>
    <row r="316" spans="1:11" x14ac:dyDescent="0.25">
      <c r="A316" s="11"/>
      <c r="B316" s="9"/>
      <c r="C316" s="9"/>
      <c r="D316" s="9"/>
      <c r="E316" s="9"/>
      <c r="F316" s="9"/>
      <c r="G316" s="12">
        <f>IF(A316="","",IFERROR(INDEX(Settings!$B$2:$B$16,MATCH(D316,Settings!$A$2:$A$16,0)),0))</f>
      </c>
      <c r="H316" s="12">
        <f>IF(A316="","",N(E316)*G316)</f>
      </c>
      <c r="I316" s="12">
        <f>IF(A316="","",IF(F316="No",H316,0))</f>
      </c>
      <c r="J316" s="13">
        <f>IF(A316="","",MONTH(A316))</f>
      </c>
      <c r="K316" s="13">
        <f>IF(A316="","",YEAR(A316))</f>
      </c>
    </row>
    <row r="317" spans="1:11" x14ac:dyDescent="0.25">
      <c r="A317" s="11"/>
      <c r="B317" s="9"/>
      <c r="C317" s="9"/>
      <c r="D317" s="9"/>
      <c r="E317" s="9"/>
      <c r="F317" s="9"/>
      <c r="G317" s="12">
        <f>IF(A317="","",IFERROR(INDEX(Settings!$B$2:$B$16,MATCH(D317,Settings!$A$2:$A$16,0)),0))</f>
      </c>
      <c r="H317" s="12">
        <f>IF(A317="","",N(E317)*G317)</f>
      </c>
      <c r="I317" s="12">
        <f>IF(A317="","",IF(F317="No",H317,0))</f>
      </c>
      <c r="J317" s="13">
        <f>IF(A317="","",MONTH(A317))</f>
      </c>
      <c r="K317" s="13">
        <f>IF(A317="","",YEAR(A317))</f>
      </c>
    </row>
    <row r="318" spans="1:11" x14ac:dyDescent="0.25">
      <c r="A318" s="11"/>
      <c r="B318" s="9"/>
      <c r="C318" s="9"/>
      <c r="D318" s="9"/>
      <c r="E318" s="9"/>
      <c r="F318" s="9"/>
      <c r="G318" s="12">
        <f>IF(A318="","",IFERROR(INDEX(Settings!$B$2:$B$16,MATCH(D318,Settings!$A$2:$A$16,0)),0))</f>
      </c>
      <c r="H318" s="12">
        <f>IF(A318="","",N(E318)*G318)</f>
      </c>
      <c r="I318" s="12">
        <f>IF(A318="","",IF(F318="No",H318,0))</f>
      </c>
      <c r="J318" s="13">
        <f>IF(A318="","",MONTH(A318))</f>
      </c>
      <c r="K318" s="13">
        <f>IF(A318="","",YEAR(A318))</f>
      </c>
    </row>
    <row r="319" spans="1:11" x14ac:dyDescent="0.25">
      <c r="A319" s="11"/>
      <c r="B319" s="9"/>
      <c r="C319" s="9"/>
      <c r="D319" s="9"/>
      <c r="E319" s="9"/>
      <c r="F319" s="9"/>
      <c r="G319" s="12">
        <f>IF(A319="","",IFERROR(INDEX(Settings!$B$2:$B$16,MATCH(D319,Settings!$A$2:$A$16,0)),0))</f>
      </c>
      <c r="H319" s="12">
        <f>IF(A319="","",N(E319)*G319)</f>
      </c>
      <c r="I319" s="12">
        <f>IF(A319="","",IF(F319="No",H319,0))</f>
      </c>
      <c r="J319" s="13">
        <f>IF(A319="","",MONTH(A319))</f>
      </c>
      <c r="K319" s="13">
        <f>IF(A319="","",YEAR(A319))</f>
      </c>
    </row>
    <row r="320" spans="1:11" x14ac:dyDescent="0.25">
      <c r="A320" s="11"/>
      <c r="B320" s="9"/>
      <c r="C320" s="9"/>
      <c r="D320" s="9"/>
      <c r="E320" s="9"/>
      <c r="F320" s="9"/>
      <c r="G320" s="12">
        <f>IF(A320="","",IFERROR(INDEX(Settings!$B$2:$B$16,MATCH(D320,Settings!$A$2:$A$16,0)),0))</f>
      </c>
      <c r="H320" s="12">
        <f>IF(A320="","",N(E320)*G320)</f>
      </c>
      <c r="I320" s="12">
        <f>IF(A320="","",IF(F320="No",H320,0))</f>
      </c>
      <c r="J320" s="13">
        <f>IF(A320="","",MONTH(A320))</f>
      </c>
      <c r="K320" s="13">
        <f>IF(A320="","",YEAR(A320))</f>
      </c>
    </row>
    <row r="321" spans="1:11" x14ac:dyDescent="0.25">
      <c r="A321" s="11"/>
      <c r="B321" s="9"/>
      <c r="C321" s="9"/>
      <c r="D321" s="9"/>
      <c r="E321" s="9"/>
      <c r="F321" s="9"/>
      <c r="G321" s="12">
        <f>IF(A321="","",IFERROR(INDEX(Settings!$B$2:$B$16,MATCH(D321,Settings!$A$2:$A$16,0)),0))</f>
      </c>
      <c r="H321" s="12">
        <f>IF(A321="","",N(E321)*G321)</f>
      </c>
      <c r="I321" s="12">
        <f>IF(A321="","",IF(F321="No",H321,0))</f>
      </c>
      <c r="J321" s="13">
        <f>IF(A321="","",MONTH(A321))</f>
      </c>
      <c r="K321" s="13">
        <f>IF(A321="","",YEAR(A321))</f>
      </c>
    </row>
    <row r="322" spans="1:11" x14ac:dyDescent="0.25">
      <c r="A322" s="11"/>
      <c r="B322" s="9"/>
      <c r="C322" s="9"/>
      <c r="D322" s="9"/>
      <c r="E322" s="9"/>
      <c r="F322" s="9"/>
      <c r="G322" s="12">
        <f>IF(A322="","",IFERROR(INDEX(Settings!$B$2:$B$16,MATCH(D322,Settings!$A$2:$A$16,0)),0))</f>
      </c>
      <c r="H322" s="12">
        <f>IF(A322="","",N(E322)*G322)</f>
      </c>
      <c r="I322" s="12">
        <f>IF(A322="","",IF(F322="No",H322,0))</f>
      </c>
      <c r="J322" s="13">
        <f>IF(A322="","",MONTH(A322))</f>
      </c>
      <c r="K322" s="13">
        <f>IF(A322="","",YEAR(A322))</f>
      </c>
    </row>
    <row r="323" spans="1:11" x14ac:dyDescent="0.25">
      <c r="A323" s="11"/>
      <c r="B323" s="9"/>
      <c r="C323" s="9"/>
      <c r="D323" s="9"/>
      <c r="E323" s="9"/>
      <c r="F323" s="9"/>
      <c r="G323" s="12">
        <f>IF(A323="","",IFERROR(INDEX(Settings!$B$2:$B$16,MATCH(D323,Settings!$A$2:$A$16,0)),0))</f>
      </c>
      <c r="H323" s="12">
        <f>IF(A323="","",N(E323)*G323)</f>
      </c>
      <c r="I323" s="12">
        <f>IF(A323="","",IF(F323="No",H323,0))</f>
      </c>
      <c r="J323" s="13">
        <f>IF(A323="","",MONTH(A323))</f>
      </c>
      <c r="K323" s="13">
        <f>IF(A323="","",YEAR(A323))</f>
      </c>
    </row>
    <row r="324" spans="1:11" x14ac:dyDescent="0.25">
      <c r="A324" s="11"/>
      <c r="B324" s="9"/>
      <c r="C324" s="9"/>
      <c r="D324" s="9"/>
      <c r="E324" s="9"/>
      <c r="F324" s="9"/>
      <c r="G324" s="12">
        <f>IF(A324="","",IFERROR(INDEX(Settings!$B$2:$B$16,MATCH(D324,Settings!$A$2:$A$16,0)),0))</f>
      </c>
      <c r="H324" s="12">
        <f>IF(A324="","",N(E324)*G324)</f>
      </c>
      <c r="I324" s="12">
        <f>IF(A324="","",IF(F324="No",H324,0))</f>
      </c>
      <c r="J324" s="13">
        <f>IF(A324="","",MONTH(A324))</f>
      </c>
      <c r="K324" s="13">
        <f>IF(A324="","",YEAR(A324))</f>
      </c>
    </row>
    <row r="325" spans="1:11" x14ac:dyDescent="0.25">
      <c r="A325" s="11"/>
      <c r="B325" s="9"/>
      <c r="C325" s="9"/>
      <c r="D325" s="9"/>
      <c r="E325" s="9"/>
      <c r="F325" s="9"/>
      <c r="G325" s="12">
        <f>IF(A325="","",IFERROR(INDEX(Settings!$B$2:$B$16,MATCH(D325,Settings!$A$2:$A$16,0)),0))</f>
      </c>
      <c r="H325" s="12">
        <f>IF(A325="","",N(E325)*G325)</f>
      </c>
      <c r="I325" s="12">
        <f>IF(A325="","",IF(F325="No",H325,0))</f>
      </c>
      <c r="J325" s="13">
        <f>IF(A325="","",MONTH(A325))</f>
      </c>
      <c r="K325" s="13">
        <f>IF(A325="","",YEAR(A325))</f>
      </c>
    </row>
    <row r="326" spans="1:11" x14ac:dyDescent="0.25">
      <c r="A326" s="11"/>
      <c r="B326" s="9"/>
      <c r="C326" s="9"/>
      <c r="D326" s="9"/>
      <c r="E326" s="9"/>
      <c r="F326" s="9"/>
      <c r="G326" s="12">
        <f>IF(A326="","",IFERROR(INDEX(Settings!$B$2:$B$16,MATCH(D326,Settings!$A$2:$A$16,0)),0))</f>
      </c>
      <c r="H326" s="12">
        <f>IF(A326="","",N(E326)*G326)</f>
      </c>
      <c r="I326" s="12">
        <f>IF(A326="","",IF(F326="No",H326,0))</f>
      </c>
      <c r="J326" s="13">
        <f>IF(A326="","",MONTH(A326))</f>
      </c>
      <c r="K326" s="13">
        <f>IF(A326="","",YEAR(A326))</f>
      </c>
    </row>
    <row r="327" spans="1:11" x14ac:dyDescent="0.25">
      <c r="A327" s="11"/>
      <c r="B327" s="9"/>
      <c r="C327" s="9"/>
      <c r="D327" s="9"/>
      <c r="E327" s="9"/>
      <c r="F327" s="9"/>
      <c r="G327" s="12">
        <f>IF(A327="","",IFERROR(INDEX(Settings!$B$2:$B$16,MATCH(D327,Settings!$A$2:$A$16,0)),0))</f>
      </c>
      <c r="H327" s="12">
        <f>IF(A327="","",N(E327)*G327)</f>
      </c>
      <c r="I327" s="12">
        <f>IF(A327="","",IF(F327="No",H327,0))</f>
      </c>
      <c r="J327" s="13">
        <f>IF(A327="","",MONTH(A327))</f>
      </c>
      <c r="K327" s="13">
        <f>IF(A327="","",YEAR(A327))</f>
      </c>
    </row>
    <row r="328" spans="1:11" x14ac:dyDescent="0.25">
      <c r="A328" s="11"/>
      <c r="B328" s="9"/>
      <c r="C328" s="9"/>
      <c r="D328" s="9"/>
      <c r="E328" s="9"/>
      <c r="F328" s="9"/>
      <c r="G328" s="12">
        <f>IF(A328="","",IFERROR(INDEX(Settings!$B$2:$B$16,MATCH(D328,Settings!$A$2:$A$16,0)),0))</f>
      </c>
      <c r="H328" s="12">
        <f>IF(A328="","",N(E328)*G328)</f>
      </c>
      <c r="I328" s="12">
        <f>IF(A328="","",IF(F328="No",H328,0))</f>
      </c>
      <c r="J328" s="13">
        <f>IF(A328="","",MONTH(A328))</f>
      </c>
      <c r="K328" s="13">
        <f>IF(A328="","",YEAR(A328))</f>
      </c>
    </row>
    <row r="329" spans="1:11" x14ac:dyDescent="0.25">
      <c r="A329" s="11"/>
      <c r="B329" s="9"/>
      <c r="C329" s="9"/>
      <c r="D329" s="9"/>
      <c r="E329" s="9"/>
      <c r="F329" s="9"/>
      <c r="G329" s="12">
        <f>IF(A329="","",IFERROR(INDEX(Settings!$B$2:$B$16,MATCH(D329,Settings!$A$2:$A$16,0)),0))</f>
      </c>
      <c r="H329" s="12">
        <f>IF(A329="","",N(E329)*G329)</f>
      </c>
      <c r="I329" s="12">
        <f>IF(A329="","",IF(F329="No",H329,0))</f>
      </c>
      <c r="J329" s="13">
        <f>IF(A329="","",MONTH(A329))</f>
      </c>
      <c r="K329" s="13">
        <f>IF(A329="","",YEAR(A329))</f>
      </c>
    </row>
    <row r="330" spans="1:11" x14ac:dyDescent="0.25">
      <c r="A330" s="11"/>
      <c r="B330" s="9"/>
      <c r="C330" s="9"/>
      <c r="D330" s="9"/>
      <c r="E330" s="9"/>
      <c r="F330" s="9"/>
      <c r="G330" s="12">
        <f>IF(A330="","",IFERROR(INDEX(Settings!$B$2:$B$16,MATCH(D330,Settings!$A$2:$A$16,0)),0))</f>
      </c>
      <c r="H330" s="12">
        <f>IF(A330="","",N(E330)*G330)</f>
      </c>
      <c r="I330" s="12">
        <f>IF(A330="","",IF(F330="No",H330,0))</f>
      </c>
      <c r="J330" s="13">
        <f>IF(A330="","",MONTH(A330))</f>
      </c>
      <c r="K330" s="13">
        <f>IF(A330="","",YEAR(A330))</f>
      </c>
    </row>
    <row r="331" spans="1:11" x14ac:dyDescent="0.25">
      <c r="A331" s="11"/>
      <c r="B331" s="9"/>
      <c r="C331" s="9"/>
      <c r="D331" s="9"/>
      <c r="E331" s="9"/>
      <c r="F331" s="9"/>
      <c r="G331" s="12">
        <f>IF(A331="","",IFERROR(INDEX(Settings!$B$2:$B$16,MATCH(D331,Settings!$A$2:$A$16,0)),0))</f>
      </c>
      <c r="H331" s="12">
        <f>IF(A331="","",N(E331)*G331)</f>
      </c>
      <c r="I331" s="12">
        <f>IF(A331="","",IF(F331="No",H331,0))</f>
      </c>
      <c r="J331" s="13">
        <f>IF(A331="","",MONTH(A331))</f>
      </c>
      <c r="K331" s="13">
        <f>IF(A331="","",YEAR(A331))</f>
      </c>
    </row>
    <row r="332" spans="1:11" x14ac:dyDescent="0.25">
      <c r="A332" s="11"/>
      <c r="B332" s="9"/>
      <c r="C332" s="9"/>
      <c r="D332" s="9"/>
      <c r="E332" s="9"/>
      <c r="F332" s="9"/>
      <c r="G332" s="12">
        <f>IF(A332="","",IFERROR(INDEX(Settings!$B$2:$B$16,MATCH(D332,Settings!$A$2:$A$16,0)),0))</f>
      </c>
      <c r="H332" s="12">
        <f>IF(A332="","",N(E332)*G332)</f>
      </c>
      <c r="I332" s="12">
        <f>IF(A332="","",IF(F332="No",H332,0))</f>
      </c>
      <c r="J332" s="13">
        <f>IF(A332="","",MONTH(A332))</f>
      </c>
      <c r="K332" s="13">
        <f>IF(A332="","",YEAR(A332))</f>
      </c>
    </row>
    <row r="333" spans="1:11" x14ac:dyDescent="0.25">
      <c r="A333" s="11"/>
      <c r="B333" s="9"/>
      <c r="C333" s="9"/>
      <c r="D333" s="9"/>
      <c r="E333" s="9"/>
      <c r="F333" s="9"/>
      <c r="G333" s="12">
        <f>IF(A333="","",IFERROR(INDEX(Settings!$B$2:$B$16,MATCH(D333,Settings!$A$2:$A$16,0)),0))</f>
      </c>
      <c r="H333" s="12">
        <f>IF(A333="","",N(E333)*G333)</f>
      </c>
      <c r="I333" s="12">
        <f>IF(A333="","",IF(F333="No",H333,0))</f>
      </c>
      <c r="J333" s="13">
        <f>IF(A333="","",MONTH(A333))</f>
      </c>
      <c r="K333" s="13">
        <f>IF(A333="","",YEAR(A333))</f>
      </c>
    </row>
    <row r="334" spans="1:11" x14ac:dyDescent="0.25">
      <c r="A334" s="11"/>
      <c r="B334" s="9"/>
      <c r="C334" s="9"/>
      <c r="D334" s="9"/>
      <c r="E334" s="9"/>
      <c r="F334" s="9"/>
      <c r="G334" s="12">
        <f>IF(A334="","",IFERROR(INDEX(Settings!$B$2:$B$16,MATCH(D334,Settings!$A$2:$A$16,0)),0))</f>
      </c>
      <c r="H334" s="12">
        <f>IF(A334="","",N(E334)*G334)</f>
      </c>
      <c r="I334" s="12">
        <f>IF(A334="","",IF(F334="No",H334,0))</f>
      </c>
      <c r="J334" s="13">
        <f>IF(A334="","",MONTH(A334))</f>
      </c>
      <c r="K334" s="13">
        <f>IF(A334="","",YEAR(A334))</f>
      </c>
    </row>
    <row r="335" spans="1:11" x14ac:dyDescent="0.25">
      <c r="A335" s="11"/>
      <c r="B335" s="9"/>
      <c r="C335" s="9"/>
      <c r="D335" s="9"/>
      <c r="E335" s="9"/>
      <c r="F335" s="9"/>
      <c r="G335" s="12">
        <f>IF(A335="","",IFERROR(INDEX(Settings!$B$2:$B$16,MATCH(D335,Settings!$A$2:$A$16,0)),0))</f>
      </c>
      <c r="H335" s="12">
        <f>IF(A335="","",N(E335)*G335)</f>
      </c>
      <c r="I335" s="12">
        <f>IF(A335="","",IF(F335="No",H335,0))</f>
      </c>
      <c r="J335" s="13">
        <f>IF(A335="","",MONTH(A335))</f>
      </c>
      <c r="K335" s="13">
        <f>IF(A335="","",YEAR(A335))</f>
      </c>
    </row>
    <row r="336" spans="1:11" x14ac:dyDescent="0.25">
      <c r="A336" s="11"/>
      <c r="B336" s="9"/>
      <c r="C336" s="9"/>
      <c r="D336" s="9"/>
      <c r="E336" s="9"/>
      <c r="F336" s="9"/>
      <c r="G336" s="12">
        <f>IF(A336="","",IFERROR(INDEX(Settings!$B$2:$B$16,MATCH(D336,Settings!$A$2:$A$16,0)),0))</f>
      </c>
      <c r="H336" s="12">
        <f>IF(A336="","",N(E336)*G336)</f>
      </c>
      <c r="I336" s="12">
        <f>IF(A336="","",IF(F336="No",H336,0))</f>
      </c>
      <c r="J336" s="13">
        <f>IF(A336="","",MONTH(A336))</f>
      </c>
      <c r="K336" s="13">
        <f>IF(A336="","",YEAR(A336))</f>
      </c>
    </row>
    <row r="337" spans="1:11" x14ac:dyDescent="0.25">
      <c r="A337" s="11"/>
      <c r="B337" s="9"/>
      <c r="C337" s="9"/>
      <c r="D337" s="9"/>
      <c r="E337" s="9"/>
      <c r="F337" s="9"/>
      <c r="G337" s="12">
        <f>IF(A337="","",IFERROR(INDEX(Settings!$B$2:$B$16,MATCH(D337,Settings!$A$2:$A$16,0)),0))</f>
      </c>
      <c r="H337" s="12">
        <f>IF(A337="","",N(E337)*G337)</f>
      </c>
      <c r="I337" s="12">
        <f>IF(A337="","",IF(F337="No",H337,0))</f>
      </c>
      <c r="J337" s="13">
        <f>IF(A337="","",MONTH(A337))</f>
      </c>
      <c r="K337" s="13">
        <f>IF(A337="","",YEAR(A337))</f>
      </c>
    </row>
    <row r="338" spans="1:11" x14ac:dyDescent="0.25">
      <c r="A338" s="11"/>
      <c r="B338" s="9"/>
      <c r="C338" s="9"/>
      <c r="D338" s="9"/>
      <c r="E338" s="9"/>
      <c r="F338" s="9"/>
      <c r="G338" s="12">
        <f>IF(A338="","",IFERROR(INDEX(Settings!$B$2:$B$16,MATCH(D338,Settings!$A$2:$A$16,0)),0))</f>
      </c>
      <c r="H338" s="12">
        <f>IF(A338="","",N(E338)*G338)</f>
      </c>
      <c r="I338" s="12">
        <f>IF(A338="","",IF(F338="No",H338,0))</f>
      </c>
      <c r="J338" s="13">
        <f>IF(A338="","",MONTH(A338))</f>
      </c>
      <c r="K338" s="13">
        <f>IF(A338="","",YEAR(A338))</f>
      </c>
    </row>
    <row r="339" spans="1:11" x14ac:dyDescent="0.25">
      <c r="A339" s="11"/>
      <c r="B339" s="9"/>
      <c r="C339" s="9"/>
      <c r="D339" s="9"/>
      <c r="E339" s="9"/>
      <c r="F339" s="9"/>
      <c r="G339" s="12">
        <f>IF(A339="","",IFERROR(INDEX(Settings!$B$2:$B$16,MATCH(D339,Settings!$A$2:$A$16,0)),0))</f>
      </c>
      <c r="H339" s="12">
        <f>IF(A339="","",N(E339)*G339)</f>
      </c>
      <c r="I339" s="12">
        <f>IF(A339="","",IF(F339="No",H339,0))</f>
      </c>
      <c r="J339" s="13">
        <f>IF(A339="","",MONTH(A339))</f>
      </c>
      <c r="K339" s="13">
        <f>IF(A339="","",YEAR(A339))</f>
      </c>
    </row>
    <row r="340" spans="1:11" x14ac:dyDescent="0.25">
      <c r="A340" s="11"/>
      <c r="B340" s="9"/>
      <c r="C340" s="9"/>
      <c r="D340" s="9"/>
      <c r="E340" s="9"/>
      <c r="F340" s="9"/>
      <c r="G340" s="12">
        <f>IF(A340="","",IFERROR(INDEX(Settings!$B$2:$B$16,MATCH(D340,Settings!$A$2:$A$16,0)),0))</f>
      </c>
      <c r="H340" s="12">
        <f>IF(A340="","",N(E340)*G340)</f>
      </c>
      <c r="I340" s="12">
        <f>IF(A340="","",IF(F340="No",H340,0))</f>
      </c>
      <c r="J340" s="13">
        <f>IF(A340="","",MONTH(A340))</f>
      </c>
      <c r="K340" s="13">
        <f>IF(A340="","",YEAR(A340))</f>
      </c>
    </row>
    <row r="341" spans="1:11" x14ac:dyDescent="0.25">
      <c r="A341" s="11"/>
      <c r="B341" s="9"/>
      <c r="C341" s="9"/>
      <c r="D341" s="9"/>
      <c r="E341" s="9"/>
      <c r="F341" s="9"/>
      <c r="G341" s="12">
        <f>IF(A341="","",IFERROR(INDEX(Settings!$B$2:$B$16,MATCH(D341,Settings!$A$2:$A$16,0)),0))</f>
      </c>
      <c r="H341" s="12">
        <f>IF(A341="","",N(E341)*G341)</f>
      </c>
      <c r="I341" s="12">
        <f>IF(A341="","",IF(F341="No",H341,0))</f>
      </c>
      <c r="J341" s="13">
        <f>IF(A341="","",MONTH(A341))</f>
      </c>
      <c r="K341" s="13">
        <f>IF(A341="","",YEAR(A341))</f>
      </c>
    </row>
    <row r="342" spans="1:11" x14ac:dyDescent="0.25">
      <c r="A342" s="11"/>
      <c r="B342" s="9"/>
      <c r="C342" s="9"/>
      <c r="D342" s="9"/>
      <c r="E342" s="9"/>
      <c r="F342" s="9"/>
      <c r="G342" s="12">
        <f>IF(A342="","",IFERROR(INDEX(Settings!$B$2:$B$16,MATCH(D342,Settings!$A$2:$A$16,0)),0))</f>
      </c>
      <c r="H342" s="12">
        <f>IF(A342="","",N(E342)*G342)</f>
      </c>
      <c r="I342" s="12">
        <f>IF(A342="","",IF(F342="No",H342,0))</f>
      </c>
      <c r="J342" s="13">
        <f>IF(A342="","",MONTH(A342))</f>
      </c>
      <c r="K342" s="13">
        <f>IF(A342="","",YEAR(A342))</f>
      </c>
    </row>
    <row r="343" spans="1:11" x14ac:dyDescent="0.25">
      <c r="A343" s="11"/>
      <c r="B343" s="9"/>
      <c r="C343" s="9"/>
      <c r="D343" s="9"/>
      <c r="E343" s="9"/>
      <c r="F343" s="9"/>
      <c r="G343" s="12">
        <f>IF(A343="","",IFERROR(INDEX(Settings!$B$2:$B$16,MATCH(D343,Settings!$A$2:$A$16,0)),0))</f>
      </c>
      <c r="H343" s="12">
        <f>IF(A343="","",N(E343)*G343)</f>
      </c>
      <c r="I343" s="12">
        <f>IF(A343="","",IF(F343="No",H343,0))</f>
      </c>
      <c r="J343" s="13">
        <f>IF(A343="","",MONTH(A343))</f>
      </c>
      <c r="K343" s="13">
        <f>IF(A343="","",YEAR(A343))</f>
      </c>
    </row>
    <row r="344" spans="1:11" x14ac:dyDescent="0.25">
      <c r="A344" s="11"/>
      <c r="B344" s="9"/>
      <c r="C344" s="9"/>
      <c r="D344" s="9"/>
      <c r="E344" s="9"/>
      <c r="F344" s="9"/>
      <c r="G344" s="12">
        <f>IF(A344="","",IFERROR(INDEX(Settings!$B$2:$B$16,MATCH(D344,Settings!$A$2:$A$16,0)),0))</f>
      </c>
      <c r="H344" s="12">
        <f>IF(A344="","",N(E344)*G344)</f>
      </c>
      <c r="I344" s="12">
        <f>IF(A344="","",IF(F344="No",H344,0))</f>
      </c>
      <c r="J344" s="13">
        <f>IF(A344="","",MONTH(A344))</f>
      </c>
      <c r="K344" s="13">
        <f>IF(A344="","",YEAR(A344))</f>
      </c>
    </row>
    <row r="345" spans="1:11" x14ac:dyDescent="0.25">
      <c r="A345" s="11"/>
      <c r="B345" s="9"/>
      <c r="C345" s="9"/>
      <c r="D345" s="9"/>
      <c r="E345" s="9"/>
      <c r="F345" s="9"/>
      <c r="G345" s="12">
        <f>IF(A345="","",IFERROR(INDEX(Settings!$B$2:$B$16,MATCH(D345,Settings!$A$2:$A$16,0)),0))</f>
      </c>
      <c r="H345" s="12">
        <f>IF(A345="","",N(E345)*G345)</f>
      </c>
      <c r="I345" s="12">
        <f>IF(A345="","",IF(F345="No",H345,0))</f>
      </c>
      <c r="J345" s="13">
        <f>IF(A345="","",MONTH(A345))</f>
      </c>
      <c r="K345" s="13">
        <f>IF(A345="","",YEAR(A345))</f>
      </c>
    </row>
    <row r="346" spans="1:11" x14ac:dyDescent="0.25">
      <c r="A346" s="11"/>
      <c r="B346" s="9"/>
      <c r="C346" s="9"/>
      <c r="D346" s="9"/>
      <c r="E346" s="9"/>
      <c r="F346" s="9"/>
      <c r="G346" s="12">
        <f>IF(A346="","",IFERROR(INDEX(Settings!$B$2:$B$16,MATCH(D346,Settings!$A$2:$A$16,0)),0))</f>
      </c>
      <c r="H346" s="12">
        <f>IF(A346="","",N(E346)*G346)</f>
      </c>
      <c r="I346" s="12">
        <f>IF(A346="","",IF(F346="No",H346,0))</f>
      </c>
      <c r="J346" s="13">
        <f>IF(A346="","",MONTH(A346))</f>
      </c>
      <c r="K346" s="13">
        <f>IF(A346="","",YEAR(A346))</f>
      </c>
    </row>
    <row r="347" spans="1:11" x14ac:dyDescent="0.25">
      <c r="A347" s="11"/>
      <c r="B347" s="9"/>
      <c r="C347" s="9"/>
      <c r="D347" s="9"/>
      <c r="E347" s="9"/>
      <c r="F347" s="9"/>
      <c r="G347" s="12">
        <f>IF(A347="","",IFERROR(INDEX(Settings!$B$2:$B$16,MATCH(D347,Settings!$A$2:$A$16,0)),0))</f>
      </c>
      <c r="H347" s="12">
        <f>IF(A347="","",N(E347)*G347)</f>
      </c>
      <c r="I347" s="12">
        <f>IF(A347="","",IF(F347="No",H347,0))</f>
      </c>
      <c r="J347" s="13">
        <f>IF(A347="","",MONTH(A347))</f>
      </c>
      <c r="K347" s="13">
        <f>IF(A347="","",YEAR(A347))</f>
      </c>
    </row>
    <row r="348" spans="1:11" x14ac:dyDescent="0.25">
      <c r="A348" s="11"/>
      <c r="B348" s="9"/>
      <c r="C348" s="9"/>
      <c r="D348" s="9"/>
      <c r="E348" s="9"/>
      <c r="F348" s="9"/>
      <c r="G348" s="12">
        <f>IF(A348="","",IFERROR(INDEX(Settings!$B$2:$B$16,MATCH(D348,Settings!$A$2:$A$16,0)),0))</f>
      </c>
      <c r="H348" s="12">
        <f>IF(A348="","",N(E348)*G348)</f>
      </c>
      <c r="I348" s="12">
        <f>IF(A348="","",IF(F348="No",H348,0))</f>
      </c>
      <c r="J348" s="13">
        <f>IF(A348="","",MONTH(A348))</f>
      </c>
      <c r="K348" s="13">
        <f>IF(A348="","",YEAR(A348))</f>
      </c>
    </row>
    <row r="349" spans="1:11" x14ac:dyDescent="0.25">
      <c r="A349" s="11"/>
      <c r="B349" s="9"/>
      <c r="C349" s="9"/>
      <c r="D349" s="9"/>
      <c r="E349" s="9"/>
      <c r="F349" s="9"/>
      <c r="G349" s="12">
        <f>IF(A349="","",IFERROR(INDEX(Settings!$B$2:$B$16,MATCH(D349,Settings!$A$2:$A$16,0)),0))</f>
      </c>
      <c r="H349" s="12">
        <f>IF(A349="","",N(E349)*G349)</f>
      </c>
      <c r="I349" s="12">
        <f>IF(A349="","",IF(F349="No",H349,0))</f>
      </c>
      <c r="J349" s="13">
        <f>IF(A349="","",MONTH(A349))</f>
      </c>
      <c r="K349" s="13">
        <f>IF(A349="","",YEAR(A349))</f>
      </c>
    </row>
    <row r="350" spans="1:11" x14ac:dyDescent="0.25">
      <c r="A350" s="11"/>
      <c r="B350" s="9"/>
      <c r="C350" s="9"/>
      <c r="D350" s="9"/>
      <c r="E350" s="9"/>
      <c r="F350" s="9"/>
      <c r="G350" s="12">
        <f>IF(A350="","",IFERROR(INDEX(Settings!$B$2:$B$16,MATCH(D350,Settings!$A$2:$A$16,0)),0))</f>
      </c>
      <c r="H350" s="12">
        <f>IF(A350="","",N(E350)*G350)</f>
      </c>
      <c r="I350" s="12">
        <f>IF(A350="","",IF(F350="No",H350,0))</f>
      </c>
      <c r="J350" s="13">
        <f>IF(A350="","",MONTH(A350))</f>
      </c>
      <c r="K350" s="13">
        <f>IF(A350="","",YEAR(A350))</f>
      </c>
    </row>
    <row r="351" spans="1:11" x14ac:dyDescent="0.25">
      <c r="A351" s="11"/>
      <c r="B351" s="9"/>
      <c r="C351" s="9"/>
      <c r="D351" s="9"/>
      <c r="E351" s="9"/>
      <c r="F351" s="9"/>
      <c r="G351" s="12">
        <f>IF(A351="","",IFERROR(INDEX(Settings!$B$2:$B$16,MATCH(D351,Settings!$A$2:$A$16,0)),0))</f>
      </c>
      <c r="H351" s="12">
        <f>IF(A351="","",N(E351)*G351)</f>
      </c>
      <c r="I351" s="12">
        <f>IF(A351="","",IF(F351="No",H351,0))</f>
      </c>
      <c r="J351" s="13">
        <f>IF(A351="","",MONTH(A351))</f>
      </c>
      <c r="K351" s="13">
        <f>IF(A351="","",YEAR(A351))</f>
      </c>
    </row>
    <row r="352" spans="1:11" x14ac:dyDescent="0.25">
      <c r="A352" s="11"/>
      <c r="B352" s="9"/>
      <c r="C352" s="9"/>
      <c r="D352" s="9"/>
      <c r="E352" s="9"/>
      <c r="F352" s="9"/>
      <c r="G352" s="12">
        <f>IF(A352="","",IFERROR(INDEX(Settings!$B$2:$B$16,MATCH(D352,Settings!$A$2:$A$16,0)),0))</f>
      </c>
      <c r="H352" s="12">
        <f>IF(A352="","",N(E352)*G352)</f>
      </c>
      <c r="I352" s="12">
        <f>IF(A352="","",IF(F352="No",H352,0))</f>
      </c>
      <c r="J352" s="13">
        <f>IF(A352="","",MONTH(A352))</f>
      </c>
      <c r="K352" s="13">
        <f>IF(A352="","",YEAR(A352))</f>
      </c>
    </row>
    <row r="353" spans="1:11" x14ac:dyDescent="0.25">
      <c r="A353" s="11"/>
      <c r="B353" s="9"/>
      <c r="C353" s="9"/>
      <c r="D353" s="9"/>
      <c r="E353" s="9"/>
      <c r="F353" s="9"/>
      <c r="G353" s="12">
        <f>IF(A353="","",IFERROR(INDEX(Settings!$B$2:$B$16,MATCH(D353,Settings!$A$2:$A$16,0)),0))</f>
      </c>
      <c r="H353" s="12">
        <f>IF(A353="","",N(E353)*G353)</f>
      </c>
      <c r="I353" s="12">
        <f>IF(A353="","",IF(F353="No",H353,0))</f>
      </c>
      <c r="J353" s="13">
        <f>IF(A353="","",MONTH(A353))</f>
      </c>
      <c r="K353" s="13">
        <f>IF(A353="","",YEAR(A353))</f>
      </c>
    </row>
    <row r="354" spans="1:11" x14ac:dyDescent="0.25">
      <c r="A354" s="11"/>
      <c r="B354" s="9"/>
      <c r="C354" s="9"/>
      <c r="D354" s="9"/>
      <c r="E354" s="9"/>
      <c r="F354" s="9"/>
      <c r="G354" s="12">
        <f>IF(A354="","",IFERROR(INDEX(Settings!$B$2:$B$16,MATCH(D354,Settings!$A$2:$A$16,0)),0))</f>
      </c>
      <c r="H354" s="12">
        <f>IF(A354="","",N(E354)*G354)</f>
      </c>
      <c r="I354" s="12">
        <f>IF(A354="","",IF(F354="No",H354,0))</f>
      </c>
      <c r="J354" s="13">
        <f>IF(A354="","",MONTH(A354))</f>
      </c>
      <c r="K354" s="13">
        <f>IF(A354="","",YEAR(A354))</f>
      </c>
    </row>
    <row r="355" spans="1:11" x14ac:dyDescent="0.25">
      <c r="A355" s="11"/>
      <c r="B355" s="9"/>
      <c r="C355" s="9"/>
      <c r="D355" s="9"/>
      <c r="E355" s="9"/>
      <c r="F355" s="9"/>
      <c r="G355" s="12">
        <f>IF(A355="","",IFERROR(INDEX(Settings!$B$2:$B$16,MATCH(D355,Settings!$A$2:$A$16,0)),0))</f>
      </c>
      <c r="H355" s="12">
        <f>IF(A355="","",N(E355)*G355)</f>
      </c>
      <c r="I355" s="12">
        <f>IF(A355="","",IF(F355="No",H355,0))</f>
      </c>
      <c r="J355" s="13">
        <f>IF(A355="","",MONTH(A355))</f>
      </c>
      <c r="K355" s="13">
        <f>IF(A355="","",YEAR(A355))</f>
      </c>
    </row>
    <row r="356" spans="1:11" x14ac:dyDescent="0.25">
      <c r="A356" s="11"/>
      <c r="B356" s="9"/>
      <c r="C356" s="9"/>
      <c r="D356" s="9"/>
      <c r="E356" s="9"/>
      <c r="F356" s="9"/>
      <c r="G356" s="12">
        <f>IF(A356="","",IFERROR(INDEX(Settings!$B$2:$B$16,MATCH(D356,Settings!$A$2:$A$16,0)),0))</f>
      </c>
      <c r="H356" s="12">
        <f>IF(A356="","",N(E356)*G356)</f>
      </c>
      <c r="I356" s="12">
        <f>IF(A356="","",IF(F356="No",H356,0))</f>
      </c>
      <c r="J356" s="13">
        <f>IF(A356="","",MONTH(A356))</f>
      </c>
      <c r="K356" s="13">
        <f>IF(A356="","",YEAR(A356))</f>
      </c>
    </row>
    <row r="357" spans="1:11" x14ac:dyDescent="0.25">
      <c r="A357" s="11"/>
      <c r="B357" s="9"/>
      <c r="C357" s="9"/>
      <c r="D357" s="9"/>
      <c r="E357" s="9"/>
      <c r="F357" s="9"/>
      <c r="G357" s="12">
        <f>IF(A357="","",IFERROR(INDEX(Settings!$B$2:$B$16,MATCH(D357,Settings!$A$2:$A$16,0)),0))</f>
      </c>
      <c r="H357" s="12">
        <f>IF(A357="","",N(E357)*G357)</f>
      </c>
      <c r="I357" s="12">
        <f>IF(A357="","",IF(F357="No",H357,0))</f>
      </c>
      <c r="J357" s="13">
        <f>IF(A357="","",MONTH(A357))</f>
      </c>
      <c r="K357" s="13">
        <f>IF(A357="","",YEAR(A357))</f>
      </c>
    </row>
    <row r="358" spans="1:11" x14ac:dyDescent="0.25">
      <c r="A358" s="11"/>
      <c r="B358" s="9"/>
      <c r="C358" s="9"/>
      <c r="D358" s="9"/>
      <c r="E358" s="9"/>
      <c r="F358" s="9"/>
      <c r="G358" s="12">
        <f>IF(A358="","",IFERROR(INDEX(Settings!$B$2:$B$16,MATCH(D358,Settings!$A$2:$A$16,0)),0))</f>
      </c>
      <c r="H358" s="12">
        <f>IF(A358="","",N(E358)*G358)</f>
      </c>
      <c r="I358" s="12">
        <f>IF(A358="","",IF(F358="No",H358,0))</f>
      </c>
      <c r="J358" s="13">
        <f>IF(A358="","",MONTH(A358))</f>
      </c>
      <c r="K358" s="13">
        <f>IF(A358="","",YEAR(A358))</f>
      </c>
    </row>
    <row r="359" spans="1:11" x14ac:dyDescent="0.25">
      <c r="A359" s="11"/>
      <c r="B359" s="9"/>
      <c r="C359" s="9"/>
      <c r="D359" s="9"/>
      <c r="E359" s="9"/>
      <c r="F359" s="9"/>
      <c r="G359" s="12">
        <f>IF(A359="","",IFERROR(INDEX(Settings!$B$2:$B$16,MATCH(D359,Settings!$A$2:$A$16,0)),0))</f>
      </c>
      <c r="H359" s="12">
        <f>IF(A359="","",N(E359)*G359)</f>
      </c>
      <c r="I359" s="12">
        <f>IF(A359="","",IF(F359="No",H359,0))</f>
      </c>
      <c r="J359" s="13">
        <f>IF(A359="","",MONTH(A359))</f>
      </c>
      <c r="K359" s="13">
        <f>IF(A359="","",YEAR(A359))</f>
      </c>
    </row>
    <row r="360" spans="1:11" x14ac:dyDescent="0.25">
      <c r="A360" s="11"/>
      <c r="B360" s="9"/>
      <c r="C360" s="9"/>
      <c r="D360" s="9"/>
      <c r="E360" s="9"/>
      <c r="F360" s="9"/>
      <c r="G360" s="12">
        <f>IF(A360="","",IFERROR(INDEX(Settings!$B$2:$B$16,MATCH(D360,Settings!$A$2:$A$16,0)),0))</f>
      </c>
      <c r="H360" s="12">
        <f>IF(A360="","",N(E360)*G360)</f>
      </c>
      <c r="I360" s="12">
        <f>IF(A360="","",IF(F360="No",H360,0))</f>
      </c>
      <c r="J360" s="13">
        <f>IF(A360="","",MONTH(A360))</f>
      </c>
      <c r="K360" s="13">
        <f>IF(A360="","",YEAR(A360))</f>
      </c>
    </row>
    <row r="361" spans="1:11" x14ac:dyDescent="0.25">
      <c r="A361" s="11"/>
      <c r="B361" s="9"/>
      <c r="C361" s="9"/>
      <c r="D361" s="9"/>
      <c r="E361" s="9"/>
      <c r="F361" s="9"/>
      <c r="G361" s="12">
        <f>IF(A361="","",IFERROR(INDEX(Settings!$B$2:$B$16,MATCH(D361,Settings!$A$2:$A$16,0)),0))</f>
      </c>
      <c r="H361" s="12">
        <f>IF(A361="","",N(E361)*G361)</f>
      </c>
      <c r="I361" s="12">
        <f>IF(A361="","",IF(F361="No",H361,0))</f>
      </c>
      <c r="J361" s="13">
        <f>IF(A361="","",MONTH(A361))</f>
      </c>
      <c r="K361" s="13">
        <f>IF(A361="","",YEAR(A361))</f>
      </c>
    </row>
    <row r="362" spans="1:11" x14ac:dyDescent="0.25">
      <c r="A362" s="11"/>
      <c r="B362" s="9"/>
      <c r="C362" s="9"/>
      <c r="D362" s="9"/>
      <c r="E362" s="9"/>
      <c r="F362" s="9"/>
      <c r="G362" s="12">
        <f>IF(A362="","",IFERROR(INDEX(Settings!$B$2:$B$16,MATCH(D362,Settings!$A$2:$A$16,0)),0))</f>
      </c>
      <c r="H362" s="12">
        <f>IF(A362="","",N(E362)*G362)</f>
      </c>
      <c r="I362" s="12">
        <f>IF(A362="","",IF(F362="No",H362,0))</f>
      </c>
      <c r="J362" s="13">
        <f>IF(A362="","",MONTH(A362))</f>
      </c>
      <c r="K362" s="13">
        <f>IF(A362="","",YEAR(A362))</f>
      </c>
    </row>
    <row r="363" spans="1:11" x14ac:dyDescent="0.25">
      <c r="A363" s="11"/>
      <c r="B363" s="9"/>
      <c r="C363" s="9"/>
      <c r="D363" s="9"/>
      <c r="E363" s="9"/>
      <c r="F363" s="9"/>
      <c r="G363" s="12">
        <f>IF(A363="","",IFERROR(INDEX(Settings!$B$2:$B$16,MATCH(D363,Settings!$A$2:$A$16,0)),0))</f>
      </c>
      <c r="H363" s="12">
        <f>IF(A363="","",N(E363)*G363)</f>
      </c>
      <c r="I363" s="12">
        <f>IF(A363="","",IF(F363="No",H363,0))</f>
      </c>
      <c r="J363" s="13">
        <f>IF(A363="","",MONTH(A363))</f>
      </c>
      <c r="K363" s="13">
        <f>IF(A363="","",YEAR(A363))</f>
      </c>
    </row>
    <row r="364" spans="1:11" x14ac:dyDescent="0.25">
      <c r="A364" s="11"/>
      <c r="B364" s="9"/>
      <c r="C364" s="9"/>
      <c r="D364" s="9"/>
      <c r="E364" s="9"/>
      <c r="F364" s="9"/>
      <c r="G364" s="12">
        <f>IF(A364="","",IFERROR(INDEX(Settings!$B$2:$B$16,MATCH(D364,Settings!$A$2:$A$16,0)),0))</f>
      </c>
      <c r="H364" s="12">
        <f>IF(A364="","",N(E364)*G364)</f>
      </c>
      <c r="I364" s="12">
        <f>IF(A364="","",IF(F364="No",H364,0))</f>
      </c>
      <c r="J364" s="13">
        <f>IF(A364="","",MONTH(A364))</f>
      </c>
      <c r="K364" s="13">
        <f>IF(A364="","",YEAR(A364))</f>
      </c>
    </row>
    <row r="365" spans="1:11" x14ac:dyDescent="0.25">
      <c r="A365" s="11"/>
      <c r="B365" s="9"/>
      <c r="C365" s="9"/>
      <c r="D365" s="9"/>
      <c r="E365" s="9"/>
      <c r="F365" s="9"/>
      <c r="G365" s="12">
        <f>IF(A365="","",IFERROR(INDEX(Settings!$B$2:$B$16,MATCH(D365,Settings!$A$2:$A$16,0)),0))</f>
      </c>
      <c r="H365" s="12">
        <f>IF(A365="","",N(E365)*G365)</f>
      </c>
      <c r="I365" s="12">
        <f>IF(A365="","",IF(F365="No",H365,0))</f>
      </c>
      <c r="J365" s="13">
        <f>IF(A365="","",MONTH(A365))</f>
      </c>
      <c r="K365" s="13">
        <f>IF(A365="","",YEAR(A365))</f>
      </c>
    </row>
    <row r="366" spans="1:11" x14ac:dyDescent="0.25">
      <c r="A366" s="11"/>
      <c r="B366" s="9"/>
      <c r="C366" s="9"/>
      <c r="D366" s="9"/>
      <c r="E366" s="9"/>
      <c r="F366" s="9"/>
      <c r="G366" s="12">
        <f>IF(A366="","",IFERROR(INDEX(Settings!$B$2:$B$16,MATCH(D366,Settings!$A$2:$A$16,0)),0))</f>
      </c>
      <c r="H366" s="12">
        <f>IF(A366="","",N(E366)*G366)</f>
      </c>
      <c r="I366" s="12">
        <f>IF(A366="","",IF(F366="No",H366,0))</f>
      </c>
      <c r="J366" s="13">
        <f>IF(A366="","",MONTH(A366))</f>
      </c>
      <c r="K366" s="13">
        <f>IF(A366="","",YEAR(A366))</f>
      </c>
    </row>
    <row r="367" spans="1:11" x14ac:dyDescent="0.25">
      <c r="A367" s="11"/>
      <c r="B367" s="9"/>
      <c r="C367" s="9"/>
      <c r="D367" s="9"/>
      <c r="E367" s="9"/>
      <c r="F367" s="9"/>
      <c r="G367" s="12">
        <f>IF(A367="","",IFERROR(INDEX(Settings!$B$2:$B$16,MATCH(D367,Settings!$A$2:$A$16,0)),0))</f>
      </c>
      <c r="H367" s="12">
        <f>IF(A367="","",N(E367)*G367)</f>
      </c>
      <c r="I367" s="12">
        <f>IF(A367="","",IF(F367="No",H367,0))</f>
      </c>
      <c r="J367" s="13">
        <f>IF(A367="","",MONTH(A367))</f>
      </c>
      <c r="K367" s="13">
        <f>IF(A367="","",YEAR(A367))</f>
      </c>
    </row>
    <row r="368" spans="1:11" x14ac:dyDescent="0.25">
      <c r="A368" s="11"/>
      <c r="B368" s="9"/>
      <c r="C368" s="9"/>
      <c r="D368" s="9"/>
      <c r="E368" s="9"/>
      <c r="F368" s="9"/>
      <c r="G368" s="12">
        <f>IF(A368="","",IFERROR(INDEX(Settings!$B$2:$B$16,MATCH(D368,Settings!$A$2:$A$16,0)),0))</f>
      </c>
      <c r="H368" s="12">
        <f>IF(A368="","",N(E368)*G368)</f>
      </c>
      <c r="I368" s="12">
        <f>IF(A368="","",IF(F368="No",H368,0))</f>
      </c>
      <c r="J368" s="13">
        <f>IF(A368="","",MONTH(A368))</f>
      </c>
      <c r="K368" s="13">
        <f>IF(A368="","",YEAR(A368))</f>
      </c>
    </row>
    <row r="369" spans="1:11" x14ac:dyDescent="0.25">
      <c r="A369" s="11"/>
      <c r="B369" s="9"/>
      <c r="C369" s="9"/>
      <c r="D369" s="9"/>
      <c r="E369" s="9"/>
      <c r="F369" s="9"/>
      <c r="G369" s="12">
        <f>IF(A369="","",IFERROR(INDEX(Settings!$B$2:$B$16,MATCH(D369,Settings!$A$2:$A$16,0)),0))</f>
      </c>
      <c r="H369" s="12">
        <f>IF(A369="","",N(E369)*G369)</f>
      </c>
      <c r="I369" s="12">
        <f>IF(A369="","",IF(F369="No",H369,0))</f>
      </c>
      <c r="J369" s="13">
        <f>IF(A369="","",MONTH(A369))</f>
      </c>
      <c r="K369" s="13">
        <f>IF(A369="","",YEAR(A369))</f>
      </c>
    </row>
    <row r="370" spans="1:11" x14ac:dyDescent="0.25">
      <c r="A370" s="11"/>
      <c r="B370" s="9"/>
      <c r="C370" s="9"/>
      <c r="D370" s="9"/>
      <c r="E370" s="9"/>
      <c r="F370" s="9"/>
      <c r="G370" s="12">
        <f>IF(A370="","",IFERROR(INDEX(Settings!$B$2:$B$16,MATCH(D370,Settings!$A$2:$A$16,0)),0))</f>
      </c>
      <c r="H370" s="12">
        <f>IF(A370="","",N(E370)*G370)</f>
      </c>
      <c r="I370" s="12">
        <f>IF(A370="","",IF(F370="No",H370,0))</f>
      </c>
      <c r="J370" s="13">
        <f>IF(A370="","",MONTH(A370))</f>
      </c>
      <c r="K370" s="13">
        <f>IF(A370="","",YEAR(A370))</f>
      </c>
    </row>
    <row r="371" spans="1:11" x14ac:dyDescent="0.25">
      <c r="A371" s="11"/>
      <c r="B371" s="9"/>
      <c r="C371" s="9"/>
      <c r="D371" s="9"/>
      <c r="E371" s="9"/>
      <c r="F371" s="9"/>
      <c r="G371" s="12">
        <f>IF(A371="","",IFERROR(INDEX(Settings!$B$2:$B$16,MATCH(D371,Settings!$A$2:$A$16,0)),0))</f>
      </c>
      <c r="H371" s="12">
        <f>IF(A371="","",N(E371)*G371)</f>
      </c>
      <c r="I371" s="12">
        <f>IF(A371="","",IF(F371="No",H371,0))</f>
      </c>
      <c r="J371" s="13">
        <f>IF(A371="","",MONTH(A371))</f>
      </c>
      <c r="K371" s="13">
        <f>IF(A371="","",YEAR(A371))</f>
      </c>
    </row>
    <row r="372" spans="1:11" x14ac:dyDescent="0.25">
      <c r="A372" s="11"/>
      <c r="B372" s="9"/>
      <c r="C372" s="9"/>
      <c r="D372" s="9"/>
      <c r="E372" s="9"/>
      <c r="F372" s="9"/>
      <c r="G372" s="12">
        <f>IF(A372="","",IFERROR(INDEX(Settings!$B$2:$B$16,MATCH(D372,Settings!$A$2:$A$16,0)),0))</f>
      </c>
      <c r="H372" s="12">
        <f>IF(A372="","",N(E372)*G372)</f>
      </c>
      <c r="I372" s="12">
        <f>IF(A372="","",IF(F372="No",H372,0))</f>
      </c>
      <c r="J372" s="13">
        <f>IF(A372="","",MONTH(A372))</f>
      </c>
      <c r="K372" s="13">
        <f>IF(A372="","",YEAR(A372))</f>
      </c>
    </row>
    <row r="373" spans="1:11" x14ac:dyDescent="0.25">
      <c r="A373" s="11"/>
      <c r="B373" s="9"/>
      <c r="C373" s="9"/>
      <c r="D373" s="9"/>
      <c r="E373" s="9"/>
      <c r="F373" s="9"/>
      <c r="G373" s="12">
        <f>IF(A373="","",IFERROR(INDEX(Settings!$B$2:$B$16,MATCH(D373,Settings!$A$2:$A$16,0)),0))</f>
      </c>
      <c r="H373" s="12">
        <f>IF(A373="","",N(E373)*G373)</f>
      </c>
      <c r="I373" s="12">
        <f>IF(A373="","",IF(F373="No",H373,0))</f>
      </c>
      <c r="J373" s="13">
        <f>IF(A373="","",MONTH(A373))</f>
      </c>
      <c r="K373" s="13">
        <f>IF(A373="","",YEAR(A373))</f>
      </c>
    </row>
    <row r="374" spans="1:11" x14ac:dyDescent="0.25">
      <c r="A374" s="11"/>
      <c r="B374" s="9"/>
      <c r="C374" s="9"/>
      <c r="D374" s="9"/>
      <c r="E374" s="9"/>
      <c r="F374" s="9"/>
      <c r="G374" s="12">
        <f>IF(A374="","",IFERROR(INDEX(Settings!$B$2:$B$16,MATCH(D374,Settings!$A$2:$A$16,0)),0))</f>
      </c>
      <c r="H374" s="12">
        <f>IF(A374="","",N(E374)*G374)</f>
      </c>
      <c r="I374" s="12">
        <f>IF(A374="","",IF(F374="No",H374,0))</f>
      </c>
      <c r="J374" s="13">
        <f>IF(A374="","",MONTH(A374))</f>
      </c>
      <c r="K374" s="13">
        <f>IF(A374="","",YEAR(A374))</f>
      </c>
    </row>
    <row r="375" spans="1:11" x14ac:dyDescent="0.25">
      <c r="A375" s="11"/>
      <c r="B375" s="9"/>
      <c r="C375" s="9"/>
      <c r="D375" s="9"/>
      <c r="E375" s="9"/>
      <c r="F375" s="9"/>
      <c r="G375" s="12">
        <f>IF(A375="","",IFERROR(INDEX(Settings!$B$2:$B$16,MATCH(D375,Settings!$A$2:$A$16,0)),0))</f>
      </c>
      <c r="H375" s="12">
        <f>IF(A375="","",N(E375)*G375)</f>
      </c>
      <c r="I375" s="12">
        <f>IF(A375="","",IF(F375="No",H375,0))</f>
      </c>
      <c r="J375" s="13">
        <f>IF(A375="","",MONTH(A375))</f>
      </c>
      <c r="K375" s="13">
        <f>IF(A375="","",YEAR(A375))</f>
      </c>
    </row>
    <row r="376" spans="1:11" x14ac:dyDescent="0.25">
      <c r="A376" s="11"/>
      <c r="B376" s="9"/>
      <c r="C376" s="9"/>
      <c r="D376" s="9"/>
      <c r="E376" s="9"/>
      <c r="F376" s="9"/>
      <c r="G376" s="12">
        <f>IF(A376="","",IFERROR(INDEX(Settings!$B$2:$B$16,MATCH(D376,Settings!$A$2:$A$16,0)),0))</f>
      </c>
      <c r="H376" s="12">
        <f>IF(A376="","",N(E376)*G376)</f>
      </c>
      <c r="I376" s="12">
        <f>IF(A376="","",IF(F376="No",H376,0))</f>
      </c>
      <c r="J376" s="13">
        <f>IF(A376="","",MONTH(A376))</f>
      </c>
      <c r="K376" s="13">
        <f>IF(A376="","",YEAR(A376))</f>
      </c>
    </row>
    <row r="377" spans="1:11" x14ac:dyDescent="0.25">
      <c r="A377" s="11"/>
      <c r="B377" s="9"/>
      <c r="C377" s="9"/>
      <c r="D377" s="9"/>
      <c r="E377" s="9"/>
      <c r="F377" s="9"/>
      <c r="G377" s="12">
        <f>IF(A377="","",IFERROR(INDEX(Settings!$B$2:$B$16,MATCH(D377,Settings!$A$2:$A$16,0)),0))</f>
      </c>
      <c r="H377" s="12">
        <f>IF(A377="","",N(E377)*G377)</f>
      </c>
      <c r="I377" s="12">
        <f>IF(A377="","",IF(F377="No",H377,0))</f>
      </c>
      <c r="J377" s="13">
        <f>IF(A377="","",MONTH(A377))</f>
      </c>
      <c r="K377" s="13">
        <f>IF(A377="","",YEAR(A377))</f>
      </c>
    </row>
    <row r="378" spans="1:11" x14ac:dyDescent="0.25">
      <c r="A378" s="11"/>
      <c r="B378" s="9"/>
      <c r="C378" s="9"/>
      <c r="D378" s="9"/>
      <c r="E378" s="9"/>
      <c r="F378" s="9"/>
      <c r="G378" s="12">
        <f>IF(A378="","",IFERROR(INDEX(Settings!$B$2:$B$16,MATCH(D378,Settings!$A$2:$A$16,0)),0))</f>
      </c>
      <c r="H378" s="12">
        <f>IF(A378="","",N(E378)*G378)</f>
      </c>
      <c r="I378" s="12">
        <f>IF(A378="","",IF(F378="No",H378,0))</f>
      </c>
      <c r="J378" s="13">
        <f>IF(A378="","",MONTH(A378))</f>
      </c>
      <c r="K378" s="13">
        <f>IF(A378="","",YEAR(A378))</f>
      </c>
    </row>
    <row r="379" spans="1:11" x14ac:dyDescent="0.25">
      <c r="A379" s="11"/>
      <c r="B379" s="9"/>
      <c r="C379" s="9"/>
      <c r="D379" s="9"/>
      <c r="E379" s="9"/>
      <c r="F379" s="9"/>
      <c r="G379" s="12">
        <f>IF(A379="","",IFERROR(INDEX(Settings!$B$2:$B$16,MATCH(D379,Settings!$A$2:$A$16,0)),0))</f>
      </c>
      <c r="H379" s="12">
        <f>IF(A379="","",N(E379)*G379)</f>
      </c>
      <c r="I379" s="12">
        <f>IF(A379="","",IF(F379="No",H379,0))</f>
      </c>
      <c r="J379" s="13">
        <f>IF(A379="","",MONTH(A379))</f>
      </c>
      <c r="K379" s="13">
        <f>IF(A379="","",YEAR(A379))</f>
      </c>
    </row>
    <row r="380" spans="1:11" x14ac:dyDescent="0.25">
      <c r="A380" s="11"/>
      <c r="B380" s="9"/>
      <c r="C380" s="9"/>
      <c r="D380" s="9"/>
      <c r="E380" s="9"/>
      <c r="F380" s="9"/>
      <c r="G380" s="12">
        <f>IF(A380="","",IFERROR(INDEX(Settings!$B$2:$B$16,MATCH(D380,Settings!$A$2:$A$16,0)),0))</f>
      </c>
      <c r="H380" s="12">
        <f>IF(A380="","",N(E380)*G380)</f>
      </c>
      <c r="I380" s="12">
        <f>IF(A380="","",IF(F380="No",H380,0))</f>
      </c>
      <c r="J380" s="13">
        <f>IF(A380="","",MONTH(A380))</f>
      </c>
      <c r="K380" s="13">
        <f>IF(A380="","",YEAR(A380))</f>
      </c>
    </row>
    <row r="381" spans="1:11" x14ac:dyDescent="0.25">
      <c r="A381" s="11"/>
      <c r="B381" s="9"/>
      <c r="C381" s="9"/>
      <c r="D381" s="9"/>
      <c r="E381" s="9"/>
      <c r="F381" s="9"/>
      <c r="G381" s="12">
        <f>IF(A381="","",IFERROR(INDEX(Settings!$B$2:$B$16,MATCH(D381,Settings!$A$2:$A$16,0)),0))</f>
      </c>
      <c r="H381" s="12">
        <f>IF(A381="","",N(E381)*G381)</f>
      </c>
      <c r="I381" s="12">
        <f>IF(A381="","",IF(F381="No",H381,0))</f>
      </c>
      <c r="J381" s="13">
        <f>IF(A381="","",MONTH(A381))</f>
      </c>
      <c r="K381" s="13">
        <f>IF(A381="","",YEAR(A381))</f>
      </c>
    </row>
    <row r="382" spans="1:11" x14ac:dyDescent="0.25">
      <c r="A382" s="11"/>
      <c r="B382" s="9"/>
      <c r="C382" s="9"/>
      <c r="D382" s="9"/>
      <c r="E382" s="9"/>
      <c r="F382" s="9"/>
      <c r="G382" s="12">
        <f>IF(A382="","",IFERROR(INDEX(Settings!$B$2:$B$16,MATCH(D382,Settings!$A$2:$A$16,0)),0))</f>
      </c>
      <c r="H382" s="12">
        <f>IF(A382="","",N(E382)*G382)</f>
      </c>
      <c r="I382" s="12">
        <f>IF(A382="","",IF(F382="No",H382,0))</f>
      </c>
      <c r="J382" s="13">
        <f>IF(A382="","",MONTH(A382))</f>
      </c>
      <c r="K382" s="13">
        <f>IF(A382="","",YEAR(A382))</f>
      </c>
    </row>
    <row r="383" spans="1:11" x14ac:dyDescent="0.25">
      <c r="A383" s="11"/>
      <c r="B383" s="9"/>
      <c r="C383" s="9"/>
      <c r="D383" s="9"/>
      <c r="E383" s="9"/>
      <c r="F383" s="9"/>
      <c r="G383" s="12">
        <f>IF(A383="","",IFERROR(INDEX(Settings!$B$2:$B$16,MATCH(D383,Settings!$A$2:$A$16,0)),0))</f>
      </c>
      <c r="H383" s="12">
        <f>IF(A383="","",N(E383)*G383)</f>
      </c>
      <c r="I383" s="12">
        <f>IF(A383="","",IF(F383="No",H383,0))</f>
      </c>
      <c r="J383" s="13">
        <f>IF(A383="","",MONTH(A383))</f>
      </c>
      <c r="K383" s="13">
        <f>IF(A383="","",YEAR(A383))</f>
      </c>
    </row>
    <row r="384" spans="1:11" x14ac:dyDescent="0.25">
      <c r="A384" s="11"/>
      <c r="B384" s="9"/>
      <c r="C384" s="9"/>
      <c r="D384" s="9"/>
      <c r="E384" s="9"/>
      <c r="F384" s="9"/>
      <c r="G384" s="12">
        <f>IF(A384="","",IFERROR(INDEX(Settings!$B$2:$B$16,MATCH(D384,Settings!$A$2:$A$16,0)),0))</f>
      </c>
      <c r="H384" s="12">
        <f>IF(A384="","",N(E384)*G384)</f>
      </c>
      <c r="I384" s="12">
        <f>IF(A384="","",IF(F384="No",H384,0))</f>
      </c>
      <c r="J384" s="13">
        <f>IF(A384="","",MONTH(A384))</f>
      </c>
      <c r="K384" s="13">
        <f>IF(A384="","",YEAR(A384))</f>
      </c>
    </row>
    <row r="385" spans="1:11" x14ac:dyDescent="0.25">
      <c r="A385" s="11"/>
      <c r="B385" s="9"/>
      <c r="C385" s="9"/>
      <c r="D385" s="9"/>
      <c r="E385" s="9"/>
      <c r="F385" s="9"/>
      <c r="G385" s="12">
        <f>IF(A385="","",IFERROR(INDEX(Settings!$B$2:$B$16,MATCH(D385,Settings!$A$2:$A$16,0)),0))</f>
      </c>
      <c r="H385" s="12">
        <f>IF(A385="","",N(E385)*G385)</f>
      </c>
      <c r="I385" s="12">
        <f>IF(A385="","",IF(F385="No",H385,0))</f>
      </c>
      <c r="J385" s="13">
        <f>IF(A385="","",MONTH(A385))</f>
      </c>
      <c r="K385" s="13">
        <f>IF(A385="","",YEAR(A385))</f>
      </c>
    </row>
    <row r="386" spans="1:11" x14ac:dyDescent="0.25">
      <c r="A386" s="11"/>
      <c r="B386" s="9"/>
      <c r="C386" s="9"/>
      <c r="D386" s="9"/>
      <c r="E386" s="9"/>
      <c r="F386" s="9"/>
      <c r="G386" s="12">
        <f>IF(A386="","",IFERROR(INDEX(Settings!$B$2:$B$16,MATCH(D386,Settings!$A$2:$A$16,0)),0))</f>
      </c>
      <c r="H386" s="12">
        <f>IF(A386="","",N(E386)*G386)</f>
      </c>
      <c r="I386" s="12">
        <f>IF(A386="","",IF(F386="No",H386,0))</f>
      </c>
      <c r="J386" s="13">
        <f>IF(A386="","",MONTH(A386))</f>
      </c>
      <c r="K386" s="13">
        <f>IF(A386="","",YEAR(A386))</f>
      </c>
    </row>
    <row r="387" spans="1:11" x14ac:dyDescent="0.25">
      <c r="A387" s="11"/>
      <c r="B387" s="9"/>
      <c r="C387" s="9"/>
      <c r="D387" s="9"/>
      <c r="E387" s="9"/>
      <c r="F387" s="9"/>
      <c r="G387" s="12">
        <f>IF(A387="","",IFERROR(INDEX(Settings!$B$2:$B$16,MATCH(D387,Settings!$A$2:$A$16,0)),0))</f>
      </c>
      <c r="H387" s="12">
        <f>IF(A387="","",N(E387)*G387)</f>
      </c>
      <c r="I387" s="12">
        <f>IF(A387="","",IF(F387="No",H387,0))</f>
      </c>
      <c r="J387" s="13">
        <f>IF(A387="","",MONTH(A387))</f>
      </c>
      <c r="K387" s="13">
        <f>IF(A387="","",YEAR(A387))</f>
      </c>
    </row>
    <row r="388" spans="1:11" x14ac:dyDescent="0.25">
      <c r="A388" s="11"/>
      <c r="B388" s="9"/>
      <c r="C388" s="9"/>
      <c r="D388" s="9"/>
      <c r="E388" s="9"/>
      <c r="F388" s="9"/>
      <c r="G388" s="12">
        <f>IF(A388="","",IFERROR(INDEX(Settings!$B$2:$B$16,MATCH(D388,Settings!$A$2:$A$16,0)),0))</f>
      </c>
      <c r="H388" s="12">
        <f>IF(A388="","",N(E388)*G388)</f>
      </c>
      <c r="I388" s="12">
        <f>IF(A388="","",IF(F388="No",H388,0))</f>
      </c>
      <c r="J388" s="13">
        <f>IF(A388="","",MONTH(A388))</f>
      </c>
      <c r="K388" s="13">
        <f>IF(A388="","",YEAR(A388))</f>
      </c>
    </row>
    <row r="389" spans="1:11" x14ac:dyDescent="0.25">
      <c r="A389" s="11"/>
      <c r="B389" s="9"/>
      <c r="C389" s="9"/>
      <c r="D389" s="9"/>
      <c r="E389" s="9"/>
      <c r="F389" s="9"/>
      <c r="G389" s="12">
        <f>IF(A389="","",IFERROR(INDEX(Settings!$B$2:$B$16,MATCH(D389,Settings!$A$2:$A$16,0)),0))</f>
      </c>
      <c r="H389" s="12">
        <f>IF(A389="","",N(E389)*G389)</f>
      </c>
      <c r="I389" s="12">
        <f>IF(A389="","",IF(F389="No",H389,0))</f>
      </c>
      <c r="J389" s="13">
        <f>IF(A389="","",MONTH(A389))</f>
      </c>
      <c r="K389" s="13">
        <f>IF(A389="","",YEAR(A389))</f>
      </c>
    </row>
    <row r="390" spans="1:11" x14ac:dyDescent="0.25">
      <c r="A390" s="11"/>
      <c r="B390" s="9"/>
      <c r="C390" s="9"/>
      <c r="D390" s="9"/>
      <c r="E390" s="9"/>
      <c r="F390" s="9"/>
      <c r="G390" s="12">
        <f>IF(A390="","",IFERROR(INDEX(Settings!$B$2:$B$16,MATCH(D390,Settings!$A$2:$A$16,0)),0))</f>
      </c>
      <c r="H390" s="12">
        <f>IF(A390="","",N(E390)*G390)</f>
      </c>
      <c r="I390" s="12">
        <f>IF(A390="","",IF(F390="No",H390,0))</f>
      </c>
      <c r="J390" s="13">
        <f>IF(A390="","",MONTH(A390))</f>
      </c>
      <c r="K390" s="13">
        <f>IF(A390="","",YEAR(A390))</f>
      </c>
    </row>
    <row r="391" spans="1:11" x14ac:dyDescent="0.25">
      <c r="A391" s="11"/>
      <c r="B391" s="9"/>
      <c r="C391" s="9"/>
      <c r="D391" s="9"/>
      <c r="E391" s="9"/>
      <c r="F391" s="9"/>
      <c r="G391" s="12">
        <f>IF(A391="","",IFERROR(INDEX(Settings!$B$2:$B$16,MATCH(D391,Settings!$A$2:$A$16,0)),0))</f>
      </c>
      <c r="H391" s="12">
        <f>IF(A391="","",N(E391)*G391)</f>
      </c>
      <c r="I391" s="12">
        <f>IF(A391="","",IF(F391="No",H391,0))</f>
      </c>
      <c r="J391" s="13">
        <f>IF(A391="","",MONTH(A391))</f>
      </c>
      <c r="K391" s="13">
        <f>IF(A391="","",YEAR(A391))</f>
      </c>
    </row>
    <row r="392" spans="1:11" x14ac:dyDescent="0.25">
      <c r="A392" s="11"/>
      <c r="B392" s="9"/>
      <c r="C392" s="9"/>
      <c r="D392" s="9"/>
      <c r="E392" s="9"/>
      <c r="F392" s="9"/>
      <c r="G392" s="12">
        <f>IF(A392="","",IFERROR(INDEX(Settings!$B$2:$B$16,MATCH(D392,Settings!$A$2:$A$16,0)),0))</f>
      </c>
      <c r="H392" s="12">
        <f>IF(A392="","",N(E392)*G392)</f>
      </c>
      <c r="I392" s="12">
        <f>IF(A392="","",IF(F392="No",H392,0))</f>
      </c>
      <c r="J392" s="13">
        <f>IF(A392="","",MONTH(A392))</f>
      </c>
      <c r="K392" s="13">
        <f>IF(A392="","",YEAR(A392))</f>
      </c>
    </row>
    <row r="393" spans="1:11" x14ac:dyDescent="0.25">
      <c r="A393" s="11"/>
      <c r="B393" s="9"/>
      <c r="C393" s="9"/>
      <c r="D393" s="9"/>
      <c r="E393" s="9"/>
      <c r="F393" s="9"/>
      <c r="G393" s="12">
        <f>IF(A393="","",IFERROR(INDEX(Settings!$B$2:$B$16,MATCH(D393,Settings!$A$2:$A$16,0)),0))</f>
      </c>
      <c r="H393" s="12">
        <f>IF(A393="","",N(E393)*G393)</f>
      </c>
      <c r="I393" s="12">
        <f>IF(A393="","",IF(F393="No",H393,0))</f>
      </c>
      <c r="J393" s="13">
        <f>IF(A393="","",MONTH(A393))</f>
      </c>
      <c r="K393" s="13">
        <f>IF(A393="","",YEAR(A393))</f>
      </c>
    </row>
    <row r="394" spans="1:11" x14ac:dyDescent="0.25">
      <c r="A394" s="11"/>
      <c r="B394" s="9"/>
      <c r="C394" s="9"/>
      <c r="D394" s="9"/>
      <c r="E394" s="9"/>
      <c r="F394" s="9"/>
      <c r="G394" s="12">
        <f>IF(A394="","",IFERROR(INDEX(Settings!$B$2:$B$16,MATCH(D394,Settings!$A$2:$A$16,0)),0))</f>
      </c>
      <c r="H394" s="12">
        <f>IF(A394="","",N(E394)*G394)</f>
      </c>
      <c r="I394" s="12">
        <f>IF(A394="","",IF(F394="No",H394,0))</f>
      </c>
      <c r="J394" s="13">
        <f>IF(A394="","",MONTH(A394))</f>
      </c>
      <c r="K394" s="13">
        <f>IF(A394="","",YEAR(A394))</f>
      </c>
    </row>
    <row r="395" spans="1:11" x14ac:dyDescent="0.25">
      <c r="A395" s="11"/>
      <c r="B395" s="9"/>
      <c r="C395" s="9"/>
      <c r="D395" s="9"/>
      <c r="E395" s="9"/>
      <c r="F395" s="9"/>
      <c r="G395" s="12">
        <f>IF(A395="","",IFERROR(INDEX(Settings!$B$2:$B$16,MATCH(D395,Settings!$A$2:$A$16,0)),0))</f>
      </c>
      <c r="H395" s="12">
        <f>IF(A395="","",N(E395)*G395)</f>
      </c>
      <c r="I395" s="12">
        <f>IF(A395="","",IF(F395="No",H395,0))</f>
      </c>
      <c r="J395" s="13">
        <f>IF(A395="","",MONTH(A395))</f>
      </c>
      <c r="K395" s="13">
        <f>IF(A395="","",YEAR(A395))</f>
      </c>
    </row>
    <row r="396" spans="1:11" x14ac:dyDescent="0.25">
      <c r="A396" s="11"/>
      <c r="B396" s="9"/>
      <c r="C396" s="9"/>
      <c r="D396" s="9"/>
      <c r="E396" s="9"/>
      <c r="F396" s="9"/>
      <c r="G396" s="12">
        <f>IF(A396="","",IFERROR(INDEX(Settings!$B$2:$B$16,MATCH(D396,Settings!$A$2:$A$16,0)),0))</f>
      </c>
      <c r="H396" s="12">
        <f>IF(A396="","",N(E396)*G396)</f>
      </c>
      <c r="I396" s="12">
        <f>IF(A396="","",IF(F396="No",H396,0))</f>
      </c>
      <c r="J396" s="13">
        <f>IF(A396="","",MONTH(A396))</f>
      </c>
      <c r="K396" s="13">
        <f>IF(A396="","",YEAR(A396))</f>
      </c>
    </row>
    <row r="397" spans="1:11" x14ac:dyDescent="0.25">
      <c r="A397" s="11"/>
      <c r="B397" s="9"/>
      <c r="C397" s="9"/>
      <c r="D397" s="9"/>
      <c r="E397" s="9"/>
      <c r="F397" s="9"/>
      <c r="G397" s="12">
        <f>IF(A397="","",IFERROR(INDEX(Settings!$B$2:$B$16,MATCH(D397,Settings!$A$2:$A$16,0)),0))</f>
      </c>
      <c r="H397" s="12">
        <f>IF(A397="","",N(E397)*G397)</f>
      </c>
      <c r="I397" s="12">
        <f>IF(A397="","",IF(F397="No",H397,0))</f>
      </c>
      <c r="J397" s="13">
        <f>IF(A397="","",MONTH(A397))</f>
      </c>
      <c r="K397" s="13">
        <f>IF(A397="","",YEAR(A397))</f>
      </c>
    </row>
    <row r="398" spans="1:11" x14ac:dyDescent="0.25">
      <c r="A398" s="11"/>
      <c r="B398" s="9"/>
      <c r="C398" s="9"/>
      <c r="D398" s="9"/>
      <c r="E398" s="9"/>
      <c r="F398" s="9"/>
      <c r="G398" s="12">
        <f>IF(A398="","",IFERROR(INDEX(Settings!$B$2:$B$16,MATCH(D398,Settings!$A$2:$A$16,0)),0))</f>
      </c>
      <c r="H398" s="12">
        <f>IF(A398="","",N(E398)*G398)</f>
      </c>
      <c r="I398" s="12">
        <f>IF(A398="","",IF(F398="No",H398,0))</f>
      </c>
      <c r="J398" s="13">
        <f>IF(A398="","",MONTH(A398))</f>
      </c>
      <c r="K398" s="13">
        <f>IF(A398="","",YEAR(A398))</f>
      </c>
    </row>
    <row r="399" spans="1:11" x14ac:dyDescent="0.25">
      <c r="A399" s="11"/>
      <c r="B399" s="9"/>
      <c r="C399" s="9"/>
      <c r="D399" s="9"/>
      <c r="E399" s="9"/>
      <c r="F399" s="9"/>
      <c r="G399" s="12">
        <f>IF(A399="","",IFERROR(INDEX(Settings!$B$2:$B$16,MATCH(D399,Settings!$A$2:$A$16,0)),0))</f>
      </c>
      <c r="H399" s="12">
        <f>IF(A399="","",N(E399)*G399)</f>
      </c>
      <c r="I399" s="12">
        <f>IF(A399="","",IF(F399="No",H399,0))</f>
      </c>
      <c r="J399" s="13">
        <f>IF(A399="","",MONTH(A399))</f>
      </c>
      <c r="K399" s="13">
        <f>IF(A399="","",YEAR(A399))</f>
      </c>
    </row>
    <row r="400" spans="1:11" x14ac:dyDescent="0.25">
      <c r="A400" s="11"/>
      <c r="B400" s="9"/>
      <c r="C400" s="9"/>
      <c r="D400" s="9"/>
      <c r="E400" s="9"/>
      <c r="F400" s="9"/>
      <c r="G400" s="12">
        <f>IF(A400="","",IFERROR(INDEX(Settings!$B$2:$B$16,MATCH(D400,Settings!$A$2:$A$16,0)),0))</f>
      </c>
      <c r="H400" s="12">
        <f>IF(A400="","",N(E400)*G400)</f>
      </c>
      <c r="I400" s="12">
        <f>IF(A400="","",IF(F400="No",H400,0))</f>
      </c>
      <c r="J400" s="13">
        <f>IF(A400="","",MONTH(A400))</f>
      </c>
      <c r="K400" s="13">
        <f>IF(A400="","",YEAR(A400))</f>
      </c>
    </row>
    <row r="401" spans="1:11" x14ac:dyDescent="0.25">
      <c r="A401" s="11"/>
      <c r="B401" s="9"/>
      <c r="C401" s="9"/>
      <c r="D401" s="9"/>
      <c r="E401" s="9"/>
      <c r="F401" s="9"/>
      <c r="G401" s="12">
        <f>IF(A401="","",IFERROR(INDEX(Settings!$B$2:$B$16,MATCH(D401,Settings!$A$2:$A$16,0)),0))</f>
      </c>
      <c r="H401" s="12">
        <f>IF(A401="","",N(E401)*G401)</f>
      </c>
      <c r="I401" s="12">
        <f>IF(A401="","",IF(F401="No",H401,0))</f>
      </c>
      <c r="J401" s="13">
        <f>IF(A401="","",MONTH(A401))</f>
      </c>
      <c r="K401" s="13">
        <f>IF(A401="","",YEAR(A401))</f>
      </c>
    </row>
    <row r="402" spans="1:11" x14ac:dyDescent="0.25">
      <c r="A402" s="11"/>
      <c r="B402" s="9"/>
      <c r="C402" s="9"/>
      <c r="D402" s="9"/>
      <c r="E402" s="9"/>
      <c r="F402" s="9"/>
      <c r="G402" s="12">
        <f>IF(A402="","",IFERROR(INDEX(Settings!$B$2:$B$16,MATCH(D402,Settings!$A$2:$A$16,0)),0))</f>
      </c>
      <c r="H402" s="12">
        <f>IF(A402="","",N(E402)*G402)</f>
      </c>
      <c r="I402" s="12">
        <f>IF(A402="","",IF(F402="No",H402,0))</f>
      </c>
      <c r="J402" s="13">
        <f>IF(A402="","",MONTH(A402))</f>
      </c>
      <c r="K402" s="13">
        <f>IF(A402="","",YEAR(A402))</f>
      </c>
    </row>
    <row r="403" spans="1:11" x14ac:dyDescent="0.25">
      <c r="A403" s="11"/>
      <c r="B403" s="9"/>
      <c r="C403" s="9"/>
      <c r="D403" s="9"/>
      <c r="E403" s="9"/>
      <c r="F403" s="9"/>
      <c r="G403" s="12">
        <f>IF(A403="","",IFERROR(INDEX(Settings!$B$2:$B$16,MATCH(D403,Settings!$A$2:$A$16,0)),0))</f>
      </c>
      <c r="H403" s="12">
        <f>IF(A403="","",N(E403)*G403)</f>
      </c>
      <c r="I403" s="12">
        <f>IF(A403="","",IF(F403="No",H403,0))</f>
      </c>
      <c r="J403" s="13">
        <f>IF(A403="","",MONTH(A403))</f>
      </c>
      <c r="K403" s="13">
        <f>IF(A403="","",YEAR(A403))</f>
      </c>
    </row>
    <row r="404" spans="1:11" x14ac:dyDescent="0.25">
      <c r="A404" s="11"/>
      <c r="B404" s="9"/>
      <c r="C404" s="9"/>
      <c r="D404" s="9"/>
      <c r="E404" s="9"/>
      <c r="F404" s="9"/>
      <c r="G404" s="12">
        <f>IF(A404="","",IFERROR(INDEX(Settings!$B$2:$B$16,MATCH(D404,Settings!$A$2:$A$16,0)),0))</f>
      </c>
      <c r="H404" s="12">
        <f>IF(A404="","",N(E404)*G404)</f>
      </c>
      <c r="I404" s="12">
        <f>IF(A404="","",IF(F404="No",H404,0))</f>
      </c>
      <c r="J404" s="13">
        <f>IF(A404="","",MONTH(A404))</f>
      </c>
      <c r="K404" s="13">
        <f>IF(A404="","",YEAR(A404))</f>
      </c>
    </row>
    <row r="405" spans="1:11" x14ac:dyDescent="0.25">
      <c r="A405" s="11"/>
      <c r="B405" s="9"/>
      <c r="C405" s="9"/>
      <c r="D405" s="9"/>
      <c r="E405" s="9"/>
      <c r="F405" s="9"/>
      <c r="G405" s="12">
        <f>IF(A405="","",IFERROR(INDEX(Settings!$B$2:$B$16,MATCH(D405,Settings!$A$2:$A$16,0)),0))</f>
      </c>
      <c r="H405" s="12">
        <f>IF(A405="","",N(E405)*G405)</f>
      </c>
      <c r="I405" s="12">
        <f>IF(A405="","",IF(F405="No",H405,0))</f>
      </c>
      <c r="J405" s="13">
        <f>IF(A405="","",MONTH(A405))</f>
      </c>
      <c r="K405" s="13">
        <f>IF(A405="","",YEAR(A405))</f>
      </c>
    </row>
    <row r="406" spans="1:11" x14ac:dyDescent="0.25">
      <c r="A406" s="11"/>
      <c r="B406" s="9"/>
      <c r="C406" s="9"/>
      <c r="D406" s="9"/>
      <c r="E406" s="9"/>
      <c r="F406" s="9"/>
      <c r="G406" s="12">
        <f>IF(A406="","",IFERROR(INDEX(Settings!$B$2:$B$16,MATCH(D406,Settings!$A$2:$A$16,0)),0))</f>
      </c>
      <c r="H406" s="12">
        <f>IF(A406="","",N(E406)*G406)</f>
      </c>
      <c r="I406" s="12">
        <f>IF(A406="","",IF(F406="No",H406,0))</f>
      </c>
      <c r="J406" s="13">
        <f>IF(A406="","",MONTH(A406))</f>
      </c>
      <c r="K406" s="13">
        <f>IF(A406="","",YEAR(A406))</f>
      </c>
    </row>
    <row r="407" spans="1:11" x14ac:dyDescent="0.25">
      <c r="A407" s="11"/>
      <c r="B407" s="9"/>
      <c r="C407" s="9"/>
      <c r="D407" s="9"/>
      <c r="E407" s="9"/>
      <c r="F407" s="9"/>
      <c r="G407" s="12">
        <f>IF(A407="","",IFERROR(INDEX(Settings!$B$2:$B$16,MATCH(D407,Settings!$A$2:$A$16,0)),0))</f>
      </c>
      <c r="H407" s="12">
        <f>IF(A407="","",N(E407)*G407)</f>
      </c>
      <c r="I407" s="12">
        <f>IF(A407="","",IF(F407="No",H407,0))</f>
      </c>
      <c r="J407" s="13">
        <f>IF(A407="","",MONTH(A407))</f>
      </c>
      <c r="K407" s="13">
        <f>IF(A407="","",YEAR(A407))</f>
      </c>
    </row>
    <row r="408" spans="1:11" x14ac:dyDescent="0.25">
      <c r="A408" s="11"/>
      <c r="B408" s="9"/>
      <c r="C408" s="9"/>
      <c r="D408" s="9"/>
      <c r="E408" s="9"/>
      <c r="F408" s="9"/>
      <c r="G408" s="12">
        <f>IF(A408="","",IFERROR(INDEX(Settings!$B$2:$B$16,MATCH(D408,Settings!$A$2:$A$16,0)),0))</f>
      </c>
      <c r="H408" s="12">
        <f>IF(A408="","",N(E408)*G408)</f>
      </c>
      <c r="I408" s="12">
        <f>IF(A408="","",IF(F408="No",H408,0))</f>
      </c>
      <c r="J408" s="13">
        <f>IF(A408="","",MONTH(A408))</f>
      </c>
      <c r="K408" s="13">
        <f>IF(A408="","",YEAR(A408))</f>
      </c>
    </row>
    <row r="409" spans="1:11" x14ac:dyDescent="0.25">
      <c r="A409" s="11"/>
      <c r="B409" s="9"/>
      <c r="C409" s="9"/>
      <c r="D409" s="9"/>
      <c r="E409" s="9"/>
      <c r="F409" s="9"/>
      <c r="G409" s="12">
        <f>IF(A409="","",IFERROR(INDEX(Settings!$B$2:$B$16,MATCH(D409,Settings!$A$2:$A$16,0)),0))</f>
      </c>
      <c r="H409" s="12">
        <f>IF(A409="","",N(E409)*G409)</f>
      </c>
      <c r="I409" s="12">
        <f>IF(A409="","",IF(F409="No",H409,0))</f>
      </c>
      <c r="J409" s="13">
        <f>IF(A409="","",MONTH(A409))</f>
      </c>
      <c r="K409" s="13">
        <f>IF(A409="","",YEAR(A409))</f>
      </c>
    </row>
    <row r="410" spans="1:11" x14ac:dyDescent="0.25">
      <c r="A410" s="11"/>
      <c r="B410" s="9"/>
      <c r="C410" s="9"/>
      <c r="D410" s="9"/>
      <c r="E410" s="9"/>
      <c r="F410" s="9"/>
      <c r="G410" s="12">
        <f>IF(A410="","",IFERROR(INDEX(Settings!$B$2:$B$16,MATCH(D410,Settings!$A$2:$A$16,0)),0))</f>
      </c>
      <c r="H410" s="12">
        <f>IF(A410="","",N(E410)*G410)</f>
      </c>
      <c r="I410" s="12">
        <f>IF(A410="","",IF(F410="No",H410,0))</f>
      </c>
      <c r="J410" s="13">
        <f>IF(A410="","",MONTH(A410))</f>
      </c>
      <c r="K410" s="13">
        <f>IF(A410="","",YEAR(A410))</f>
      </c>
    </row>
    <row r="411" spans="1:11" x14ac:dyDescent="0.25">
      <c r="A411" s="11"/>
      <c r="B411" s="9"/>
      <c r="C411" s="9"/>
      <c r="D411" s="9"/>
      <c r="E411" s="9"/>
      <c r="F411" s="9"/>
      <c r="G411" s="12">
        <f>IF(A411="","",IFERROR(INDEX(Settings!$B$2:$B$16,MATCH(D411,Settings!$A$2:$A$16,0)),0))</f>
      </c>
      <c r="H411" s="12">
        <f>IF(A411="","",N(E411)*G411)</f>
      </c>
      <c r="I411" s="12">
        <f>IF(A411="","",IF(F411="No",H411,0))</f>
      </c>
      <c r="J411" s="13">
        <f>IF(A411="","",MONTH(A411))</f>
      </c>
      <c r="K411" s="13">
        <f>IF(A411="","",YEAR(A411))</f>
      </c>
    </row>
    <row r="412" spans="1:11" x14ac:dyDescent="0.25">
      <c r="A412" s="11"/>
      <c r="B412" s="9"/>
      <c r="C412" s="9"/>
      <c r="D412" s="9"/>
      <c r="E412" s="9"/>
      <c r="F412" s="9"/>
      <c r="G412" s="12">
        <f>IF(A412="","",IFERROR(INDEX(Settings!$B$2:$B$16,MATCH(D412,Settings!$A$2:$A$16,0)),0))</f>
      </c>
      <c r="H412" s="12">
        <f>IF(A412="","",N(E412)*G412)</f>
      </c>
      <c r="I412" s="12">
        <f>IF(A412="","",IF(F412="No",H412,0))</f>
      </c>
      <c r="J412" s="13">
        <f>IF(A412="","",MONTH(A412))</f>
      </c>
      <c r="K412" s="13">
        <f>IF(A412="","",YEAR(A412))</f>
      </c>
    </row>
    <row r="413" spans="1:11" x14ac:dyDescent="0.25">
      <c r="A413" s="11"/>
      <c r="B413" s="9"/>
      <c r="C413" s="9"/>
      <c r="D413" s="9"/>
      <c r="E413" s="9"/>
      <c r="F413" s="9"/>
      <c r="G413" s="12">
        <f>IF(A413="","",IFERROR(INDEX(Settings!$B$2:$B$16,MATCH(D413,Settings!$A$2:$A$16,0)),0))</f>
      </c>
      <c r="H413" s="12">
        <f>IF(A413="","",N(E413)*G413)</f>
      </c>
      <c r="I413" s="12">
        <f>IF(A413="","",IF(F413="No",H413,0))</f>
      </c>
      <c r="J413" s="13">
        <f>IF(A413="","",MONTH(A413))</f>
      </c>
      <c r="K413" s="13">
        <f>IF(A413="","",YEAR(A413))</f>
      </c>
    </row>
    <row r="414" spans="1:11" x14ac:dyDescent="0.25">
      <c r="A414" s="11"/>
      <c r="B414" s="9"/>
      <c r="C414" s="9"/>
      <c r="D414" s="9"/>
      <c r="E414" s="9"/>
      <c r="F414" s="9"/>
      <c r="G414" s="12">
        <f>IF(A414="","",IFERROR(INDEX(Settings!$B$2:$B$16,MATCH(D414,Settings!$A$2:$A$16,0)),0))</f>
      </c>
      <c r="H414" s="12">
        <f>IF(A414="","",N(E414)*G414)</f>
      </c>
      <c r="I414" s="12">
        <f>IF(A414="","",IF(F414="No",H414,0))</f>
      </c>
      <c r="J414" s="13">
        <f>IF(A414="","",MONTH(A414))</f>
      </c>
      <c r="K414" s="13">
        <f>IF(A414="","",YEAR(A414))</f>
      </c>
    </row>
    <row r="415" spans="1:11" x14ac:dyDescent="0.25">
      <c r="A415" s="11"/>
      <c r="B415" s="9"/>
      <c r="C415" s="9"/>
      <c r="D415" s="9"/>
      <c r="E415" s="9"/>
      <c r="F415" s="9"/>
      <c r="G415" s="12">
        <f>IF(A415="","",IFERROR(INDEX(Settings!$B$2:$B$16,MATCH(D415,Settings!$A$2:$A$16,0)),0))</f>
      </c>
      <c r="H415" s="12">
        <f>IF(A415="","",N(E415)*G415)</f>
      </c>
      <c r="I415" s="12">
        <f>IF(A415="","",IF(F415="No",H415,0))</f>
      </c>
      <c r="J415" s="13">
        <f>IF(A415="","",MONTH(A415))</f>
      </c>
      <c r="K415" s="13">
        <f>IF(A415="","",YEAR(A415))</f>
      </c>
    </row>
    <row r="416" spans="1:11" x14ac:dyDescent="0.25">
      <c r="A416" s="11"/>
      <c r="B416" s="9"/>
      <c r="C416" s="9"/>
      <c r="D416" s="9"/>
      <c r="E416" s="9"/>
      <c r="F416" s="9"/>
      <c r="G416" s="12">
        <f>IF(A416="","",IFERROR(INDEX(Settings!$B$2:$B$16,MATCH(D416,Settings!$A$2:$A$16,0)),0))</f>
      </c>
      <c r="H416" s="12">
        <f>IF(A416="","",N(E416)*G416)</f>
      </c>
      <c r="I416" s="12">
        <f>IF(A416="","",IF(F416="No",H416,0))</f>
      </c>
      <c r="J416" s="13">
        <f>IF(A416="","",MONTH(A416))</f>
      </c>
      <c r="K416" s="13">
        <f>IF(A416="","",YEAR(A416))</f>
      </c>
    </row>
    <row r="417" spans="1:11" x14ac:dyDescent="0.25">
      <c r="A417" s="11"/>
      <c r="B417" s="9"/>
      <c r="C417" s="9"/>
      <c r="D417" s="9"/>
      <c r="E417" s="9"/>
      <c r="F417" s="9"/>
      <c r="G417" s="12">
        <f>IF(A417="","",IFERROR(INDEX(Settings!$B$2:$B$16,MATCH(D417,Settings!$A$2:$A$16,0)),0))</f>
      </c>
      <c r="H417" s="12">
        <f>IF(A417="","",N(E417)*G417)</f>
      </c>
      <c r="I417" s="12">
        <f>IF(A417="","",IF(F417="No",H417,0))</f>
      </c>
      <c r="J417" s="13">
        <f>IF(A417="","",MONTH(A417))</f>
      </c>
      <c r="K417" s="13">
        <f>IF(A417="","",YEAR(A417))</f>
      </c>
    </row>
    <row r="418" spans="1:11" x14ac:dyDescent="0.25">
      <c r="A418" s="11"/>
      <c r="B418" s="9"/>
      <c r="C418" s="9"/>
      <c r="D418" s="9"/>
      <c r="E418" s="9"/>
      <c r="F418" s="9"/>
      <c r="G418" s="12">
        <f>IF(A418="","",IFERROR(INDEX(Settings!$B$2:$B$16,MATCH(D418,Settings!$A$2:$A$16,0)),0))</f>
      </c>
      <c r="H418" s="12">
        <f>IF(A418="","",N(E418)*G418)</f>
      </c>
      <c r="I418" s="12">
        <f>IF(A418="","",IF(F418="No",H418,0))</f>
      </c>
      <c r="J418" s="13">
        <f>IF(A418="","",MONTH(A418))</f>
      </c>
      <c r="K418" s="13">
        <f>IF(A418="","",YEAR(A418))</f>
      </c>
    </row>
    <row r="419" spans="1:11" x14ac:dyDescent="0.25">
      <c r="A419" s="11"/>
      <c r="B419" s="9"/>
      <c r="C419" s="9"/>
      <c r="D419" s="9"/>
      <c r="E419" s="9"/>
      <c r="F419" s="9"/>
      <c r="G419" s="12">
        <f>IF(A419="","",IFERROR(INDEX(Settings!$B$2:$B$16,MATCH(D419,Settings!$A$2:$A$16,0)),0))</f>
      </c>
      <c r="H419" s="12">
        <f>IF(A419="","",N(E419)*G419)</f>
      </c>
      <c r="I419" s="12">
        <f>IF(A419="","",IF(F419="No",H419,0))</f>
      </c>
      <c r="J419" s="13">
        <f>IF(A419="","",MONTH(A419))</f>
      </c>
      <c r="K419" s="13">
        <f>IF(A419="","",YEAR(A419))</f>
      </c>
    </row>
    <row r="420" spans="1:11" x14ac:dyDescent="0.25">
      <c r="A420" s="11"/>
      <c r="B420" s="9"/>
      <c r="C420" s="9"/>
      <c r="D420" s="9"/>
      <c r="E420" s="9"/>
      <c r="F420" s="9"/>
      <c r="G420" s="12">
        <f>IF(A420="","",IFERROR(INDEX(Settings!$B$2:$B$16,MATCH(D420,Settings!$A$2:$A$16,0)),0))</f>
      </c>
      <c r="H420" s="12">
        <f>IF(A420="","",N(E420)*G420)</f>
      </c>
      <c r="I420" s="12">
        <f>IF(A420="","",IF(F420="No",H420,0))</f>
      </c>
      <c r="J420" s="13">
        <f>IF(A420="","",MONTH(A420))</f>
      </c>
      <c r="K420" s="13">
        <f>IF(A420="","",YEAR(A420))</f>
      </c>
    </row>
    <row r="421" spans="1:11" x14ac:dyDescent="0.25">
      <c r="A421" s="11"/>
      <c r="B421" s="9"/>
      <c r="C421" s="9"/>
      <c r="D421" s="9"/>
      <c r="E421" s="9"/>
      <c r="F421" s="9"/>
      <c r="G421" s="12">
        <f>IF(A421="","",IFERROR(INDEX(Settings!$B$2:$B$16,MATCH(D421,Settings!$A$2:$A$16,0)),0))</f>
      </c>
      <c r="H421" s="12">
        <f>IF(A421="","",N(E421)*G421)</f>
      </c>
      <c r="I421" s="12">
        <f>IF(A421="","",IF(F421="No",H421,0))</f>
      </c>
      <c r="J421" s="13">
        <f>IF(A421="","",MONTH(A421))</f>
      </c>
      <c r="K421" s="13">
        <f>IF(A421="","",YEAR(A421))</f>
      </c>
    </row>
    <row r="422" spans="1:11" x14ac:dyDescent="0.25">
      <c r="A422" s="11"/>
      <c r="B422" s="9"/>
      <c r="C422" s="9"/>
      <c r="D422" s="9"/>
      <c r="E422" s="9"/>
      <c r="F422" s="9"/>
      <c r="G422" s="12">
        <f>IF(A422="","",IFERROR(INDEX(Settings!$B$2:$B$16,MATCH(D422,Settings!$A$2:$A$16,0)),0))</f>
      </c>
      <c r="H422" s="12">
        <f>IF(A422="","",N(E422)*G422)</f>
      </c>
      <c r="I422" s="12">
        <f>IF(A422="","",IF(F422="No",H422,0))</f>
      </c>
      <c r="J422" s="13">
        <f>IF(A422="","",MONTH(A422))</f>
      </c>
      <c r="K422" s="13">
        <f>IF(A422="","",YEAR(A422))</f>
      </c>
    </row>
    <row r="423" spans="1:11" x14ac:dyDescent="0.25">
      <c r="A423" s="11"/>
      <c r="B423" s="9"/>
      <c r="C423" s="9"/>
      <c r="D423" s="9"/>
      <c r="E423" s="9"/>
      <c r="F423" s="9"/>
      <c r="G423" s="12">
        <f>IF(A423="","",IFERROR(INDEX(Settings!$B$2:$B$16,MATCH(D423,Settings!$A$2:$A$16,0)),0))</f>
      </c>
      <c r="H423" s="12">
        <f>IF(A423="","",N(E423)*G423)</f>
      </c>
      <c r="I423" s="12">
        <f>IF(A423="","",IF(F423="No",H423,0))</f>
      </c>
      <c r="J423" s="13">
        <f>IF(A423="","",MONTH(A423))</f>
      </c>
      <c r="K423" s="13">
        <f>IF(A423="","",YEAR(A423))</f>
      </c>
    </row>
    <row r="424" spans="1:11" x14ac:dyDescent="0.25">
      <c r="A424" s="11"/>
      <c r="B424" s="9"/>
      <c r="C424" s="9"/>
      <c r="D424" s="9"/>
      <c r="E424" s="9"/>
      <c r="F424" s="9"/>
      <c r="G424" s="12">
        <f>IF(A424="","",IFERROR(INDEX(Settings!$B$2:$B$16,MATCH(D424,Settings!$A$2:$A$16,0)),0))</f>
      </c>
      <c r="H424" s="12">
        <f>IF(A424="","",N(E424)*G424)</f>
      </c>
      <c r="I424" s="12">
        <f>IF(A424="","",IF(F424="No",H424,0))</f>
      </c>
      <c r="J424" s="13">
        <f>IF(A424="","",MONTH(A424))</f>
      </c>
      <c r="K424" s="13">
        <f>IF(A424="","",YEAR(A424))</f>
      </c>
    </row>
    <row r="425" spans="1:11" x14ac:dyDescent="0.25">
      <c r="A425" s="11"/>
      <c r="B425" s="9"/>
      <c r="C425" s="9"/>
      <c r="D425" s="9"/>
      <c r="E425" s="9"/>
      <c r="F425" s="9"/>
      <c r="G425" s="12">
        <f>IF(A425="","",IFERROR(INDEX(Settings!$B$2:$B$16,MATCH(D425,Settings!$A$2:$A$16,0)),0))</f>
      </c>
      <c r="H425" s="12">
        <f>IF(A425="","",N(E425)*G425)</f>
      </c>
      <c r="I425" s="12">
        <f>IF(A425="","",IF(F425="No",H425,0))</f>
      </c>
      <c r="J425" s="13">
        <f>IF(A425="","",MONTH(A425))</f>
      </c>
      <c r="K425" s="13">
        <f>IF(A425="","",YEAR(A425))</f>
      </c>
    </row>
    <row r="426" spans="1:11" x14ac:dyDescent="0.25">
      <c r="A426" s="11"/>
      <c r="B426" s="9"/>
      <c r="C426" s="9"/>
      <c r="D426" s="9"/>
      <c r="E426" s="9"/>
      <c r="F426" s="9"/>
      <c r="G426" s="12">
        <f>IF(A426="","",IFERROR(INDEX(Settings!$B$2:$B$16,MATCH(D426,Settings!$A$2:$A$16,0)),0))</f>
      </c>
      <c r="H426" s="12">
        <f>IF(A426="","",N(E426)*G426)</f>
      </c>
      <c r="I426" s="12">
        <f>IF(A426="","",IF(F426="No",H426,0))</f>
      </c>
      <c r="J426" s="13">
        <f>IF(A426="","",MONTH(A426))</f>
      </c>
      <c r="K426" s="13">
        <f>IF(A426="","",YEAR(A426))</f>
      </c>
    </row>
    <row r="427" spans="1:11" x14ac:dyDescent="0.25">
      <c r="A427" s="11"/>
      <c r="B427" s="9"/>
      <c r="C427" s="9"/>
      <c r="D427" s="9"/>
      <c r="E427" s="9"/>
      <c r="F427" s="9"/>
      <c r="G427" s="12">
        <f>IF(A427="","",IFERROR(INDEX(Settings!$B$2:$B$16,MATCH(D427,Settings!$A$2:$A$16,0)),0))</f>
      </c>
      <c r="H427" s="12">
        <f>IF(A427="","",N(E427)*G427)</f>
      </c>
      <c r="I427" s="12">
        <f>IF(A427="","",IF(F427="No",H427,0))</f>
      </c>
      <c r="J427" s="13">
        <f>IF(A427="","",MONTH(A427))</f>
      </c>
      <c r="K427" s="13">
        <f>IF(A427="","",YEAR(A427))</f>
      </c>
    </row>
    <row r="428" spans="1:11" x14ac:dyDescent="0.25">
      <c r="A428" s="11"/>
      <c r="B428" s="9"/>
      <c r="C428" s="9"/>
      <c r="D428" s="9"/>
      <c r="E428" s="9"/>
      <c r="F428" s="9"/>
      <c r="G428" s="12">
        <f>IF(A428="","",IFERROR(INDEX(Settings!$B$2:$B$16,MATCH(D428,Settings!$A$2:$A$16,0)),0))</f>
      </c>
      <c r="H428" s="12">
        <f>IF(A428="","",N(E428)*G428)</f>
      </c>
      <c r="I428" s="12">
        <f>IF(A428="","",IF(F428="No",H428,0))</f>
      </c>
      <c r="J428" s="13">
        <f>IF(A428="","",MONTH(A428))</f>
      </c>
      <c r="K428" s="13">
        <f>IF(A428="","",YEAR(A428))</f>
      </c>
    </row>
    <row r="429" spans="1:11" x14ac:dyDescent="0.25">
      <c r="A429" s="11"/>
      <c r="B429" s="9"/>
      <c r="C429" s="9"/>
      <c r="D429" s="9"/>
      <c r="E429" s="9"/>
      <c r="F429" s="9"/>
      <c r="G429" s="12">
        <f>IF(A429="","",IFERROR(INDEX(Settings!$B$2:$B$16,MATCH(D429,Settings!$A$2:$A$16,0)),0))</f>
      </c>
      <c r="H429" s="12">
        <f>IF(A429="","",N(E429)*G429)</f>
      </c>
      <c r="I429" s="12">
        <f>IF(A429="","",IF(F429="No",H429,0))</f>
      </c>
      <c r="J429" s="13">
        <f>IF(A429="","",MONTH(A429))</f>
      </c>
      <c r="K429" s="13">
        <f>IF(A429="","",YEAR(A429))</f>
      </c>
    </row>
    <row r="430" spans="1:11" x14ac:dyDescent="0.25">
      <c r="A430" s="11"/>
      <c r="B430" s="9"/>
      <c r="C430" s="9"/>
      <c r="D430" s="9"/>
      <c r="E430" s="9"/>
      <c r="F430" s="9"/>
      <c r="G430" s="12">
        <f>IF(A430="","",IFERROR(INDEX(Settings!$B$2:$B$16,MATCH(D430,Settings!$A$2:$A$16,0)),0))</f>
      </c>
      <c r="H430" s="12">
        <f>IF(A430="","",N(E430)*G430)</f>
      </c>
      <c r="I430" s="12">
        <f>IF(A430="","",IF(F430="No",H430,0))</f>
      </c>
      <c r="J430" s="13">
        <f>IF(A430="","",MONTH(A430))</f>
      </c>
      <c r="K430" s="13">
        <f>IF(A430="","",YEAR(A430))</f>
      </c>
    </row>
    <row r="431" spans="1:11" x14ac:dyDescent="0.25">
      <c r="A431" s="11"/>
      <c r="B431" s="9"/>
      <c r="C431" s="9"/>
      <c r="D431" s="9"/>
      <c r="E431" s="9"/>
      <c r="F431" s="9"/>
      <c r="G431" s="12">
        <f>IF(A431="","",IFERROR(INDEX(Settings!$B$2:$B$16,MATCH(D431,Settings!$A$2:$A$16,0)),0))</f>
      </c>
      <c r="H431" s="12">
        <f>IF(A431="","",N(E431)*G431)</f>
      </c>
      <c r="I431" s="12">
        <f>IF(A431="","",IF(F431="No",H431,0))</f>
      </c>
      <c r="J431" s="13">
        <f>IF(A431="","",MONTH(A431))</f>
      </c>
      <c r="K431" s="13">
        <f>IF(A431="","",YEAR(A431))</f>
      </c>
    </row>
    <row r="432" spans="1:11" x14ac:dyDescent="0.25">
      <c r="A432" s="11"/>
      <c r="B432" s="9"/>
      <c r="C432" s="9"/>
      <c r="D432" s="9"/>
      <c r="E432" s="9"/>
      <c r="F432" s="9"/>
      <c r="G432" s="12">
        <f>IF(A432="","",IFERROR(INDEX(Settings!$B$2:$B$16,MATCH(D432,Settings!$A$2:$A$16,0)),0))</f>
      </c>
      <c r="H432" s="12">
        <f>IF(A432="","",N(E432)*G432)</f>
      </c>
      <c r="I432" s="12">
        <f>IF(A432="","",IF(F432="No",H432,0))</f>
      </c>
      <c r="J432" s="13">
        <f>IF(A432="","",MONTH(A432))</f>
      </c>
      <c r="K432" s="13">
        <f>IF(A432="","",YEAR(A432))</f>
      </c>
    </row>
    <row r="433" spans="1:11" x14ac:dyDescent="0.25">
      <c r="A433" s="11"/>
      <c r="B433" s="9"/>
      <c r="C433" s="9"/>
      <c r="D433" s="9"/>
      <c r="E433" s="9"/>
      <c r="F433" s="9"/>
      <c r="G433" s="12">
        <f>IF(A433="","",IFERROR(INDEX(Settings!$B$2:$B$16,MATCH(D433,Settings!$A$2:$A$16,0)),0))</f>
      </c>
      <c r="H433" s="12">
        <f>IF(A433="","",N(E433)*G433)</f>
      </c>
      <c r="I433" s="12">
        <f>IF(A433="","",IF(F433="No",H433,0))</f>
      </c>
      <c r="J433" s="13">
        <f>IF(A433="","",MONTH(A433))</f>
      </c>
      <c r="K433" s="13">
        <f>IF(A433="","",YEAR(A433))</f>
      </c>
    </row>
    <row r="434" spans="1:11" x14ac:dyDescent="0.25">
      <c r="A434" s="11"/>
      <c r="B434" s="9"/>
      <c r="C434" s="9"/>
      <c r="D434" s="9"/>
      <c r="E434" s="9"/>
      <c r="F434" s="9"/>
      <c r="G434" s="12">
        <f>IF(A434="","",IFERROR(INDEX(Settings!$B$2:$B$16,MATCH(D434,Settings!$A$2:$A$16,0)),0))</f>
      </c>
      <c r="H434" s="12">
        <f>IF(A434="","",N(E434)*G434)</f>
      </c>
      <c r="I434" s="12">
        <f>IF(A434="","",IF(F434="No",H434,0))</f>
      </c>
      <c r="J434" s="13">
        <f>IF(A434="","",MONTH(A434))</f>
      </c>
      <c r="K434" s="13">
        <f>IF(A434="","",YEAR(A434))</f>
      </c>
    </row>
    <row r="435" spans="1:11" x14ac:dyDescent="0.25">
      <c r="A435" s="11"/>
      <c r="B435" s="9"/>
      <c r="C435" s="9"/>
      <c r="D435" s="9"/>
      <c r="E435" s="9"/>
      <c r="F435" s="9"/>
      <c r="G435" s="12">
        <f>IF(A435="","",IFERROR(INDEX(Settings!$B$2:$B$16,MATCH(D435,Settings!$A$2:$A$16,0)),0))</f>
      </c>
      <c r="H435" s="12">
        <f>IF(A435="","",N(E435)*G435)</f>
      </c>
      <c r="I435" s="12">
        <f>IF(A435="","",IF(F435="No",H435,0))</f>
      </c>
      <c r="J435" s="13">
        <f>IF(A435="","",MONTH(A435))</f>
      </c>
      <c r="K435" s="13">
        <f>IF(A435="","",YEAR(A435))</f>
      </c>
    </row>
    <row r="436" spans="1:11" x14ac:dyDescent="0.25">
      <c r="A436" s="11"/>
      <c r="B436" s="9"/>
      <c r="C436" s="9"/>
      <c r="D436" s="9"/>
      <c r="E436" s="9"/>
      <c r="F436" s="9"/>
      <c r="G436" s="12">
        <f>IF(A436="","",IFERROR(INDEX(Settings!$B$2:$B$16,MATCH(D436,Settings!$A$2:$A$16,0)),0))</f>
      </c>
      <c r="H436" s="12">
        <f>IF(A436="","",N(E436)*G436)</f>
      </c>
      <c r="I436" s="12">
        <f>IF(A436="","",IF(F436="No",H436,0))</f>
      </c>
      <c r="J436" s="13">
        <f>IF(A436="","",MONTH(A436))</f>
      </c>
      <c r="K436" s="13">
        <f>IF(A436="","",YEAR(A436))</f>
      </c>
    </row>
    <row r="437" spans="1:11" x14ac:dyDescent="0.25">
      <c r="A437" s="11"/>
      <c r="B437" s="9"/>
      <c r="C437" s="9"/>
      <c r="D437" s="9"/>
      <c r="E437" s="9"/>
      <c r="F437" s="9"/>
      <c r="G437" s="12">
        <f>IF(A437="","",IFERROR(INDEX(Settings!$B$2:$B$16,MATCH(D437,Settings!$A$2:$A$16,0)),0))</f>
      </c>
      <c r="H437" s="12">
        <f>IF(A437="","",N(E437)*G437)</f>
      </c>
      <c r="I437" s="12">
        <f>IF(A437="","",IF(F437="No",H437,0))</f>
      </c>
      <c r="J437" s="13">
        <f>IF(A437="","",MONTH(A437))</f>
      </c>
      <c r="K437" s="13">
        <f>IF(A437="","",YEAR(A437))</f>
      </c>
    </row>
    <row r="438" spans="1:11" x14ac:dyDescent="0.25">
      <c r="A438" s="11"/>
      <c r="B438" s="9"/>
      <c r="C438" s="9"/>
      <c r="D438" s="9"/>
      <c r="E438" s="9"/>
      <c r="F438" s="9"/>
      <c r="G438" s="12">
        <f>IF(A438="","",IFERROR(INDEX(Settings!$B$2:$B$16,MATCH(D438,Settings!$A$2:$A$16,0)),0))</f>
      </c>
      <c r="H438" s="12">
        <f>IF(A438="","",N(E438)*G438)</f>
      </c>
      <c r="I438" s="12">
        <f>IF(A438="","",IF(F438="No",H438,0))</f>
      </c>
      <c r="J438" s="13">
        <f>IF(A438="","",MONTH(A438))</f>
      </c>
      <c r="K438" s="13">
        <f>IF(A438="","",YEAR(A438))</f>
      </c>
    </row>
    <row r="439" spans="1:11" x14ac:dyDescent="0.25">
      <c r="A439" s="11"/>
      <c r="B439" s="9"/>
      <c r="C439" s="9"/>
      <c r="D439" s="9"/>
      <c r="E439" s="9"/>
      <c r="F439" s="9"/>
      <c r="G439" s="12">
        <f>IF(A439="","",IFERROR(INDEX(Settings!$B$2:$B$16,MATCH(D439,Settings!$A$2:$A$16,0)),0))</f>
      </c>
      <c r="H439" s="12">
        <f>IF(A439="","",N(E439)*G439)</f>
      </c>
      <c r="I439" s="12">
        <f>IF(A439="","",IF(F439="No",H439,0))</f>
      </c>
      <c r="J439" s="13">
        <f>IF(A439="","",MONTH(A439))</f>
      </c>
      <c r="K439" s="13">
        <f>IF(A439="","",YEAR(A439))</f>
      </c>
    </row>
    <row r="440" spans="1:11" x14ac:dyDescent="0.25">
      <c r="A440" s="11"/>
      <c r="B440" s="9"/>
      <c r="C440" s="9"/>
      <c r="D440" s="9"/>
      <c r="E440" s="9"/>
      <c r="F440" s="9"/>
      <c r="G440" s="12">
        <f>IF(A440="","",IFERROR(INDEX(Settings!$B$2:$B$16,MATCH(D440,Settings!$A$2:$A$16,0)),0))</f>
      </c>
      <c r="H440" s="12">
        <f>IF(A440="","",N(E440)*G440)</f>
      </c>
      <c r="I440" s="12">
        <f>IF(A440="","",IF(F440="No",H440,0))</f>
      </c>
      <c r="J440" s="13">
        <f>IF(A440="","",MONTH(A440))</f>
      </c>
      <c r="K440" s="13">
        <f>IF(A440="","",YEAR(A440))</f>
      </c>
    </row>
    <row r="441" spans="1:11" x14ac:dyDescent="0.25">
      <c r="A441" s="11"/>
      <c r="B441" s="9"/>
      <c r="C441" s="9"/>
      <c r="D441" s="9"/>
      <c r="E441" s="9"/>
      <c r="F441" s="9"/>
      <c r="G441" s="12">
        <f>IF(A441="","",IFERROR(INDEX(Settings!$B$2:$B$16,MATCH(D441,Settings!$A$2:$A$16,0)),0))</f>
      </c>
      <c r="H441" s="12">
        <f>IF(A441="","",N(E441)*G441)</f>
      </c>
      <c r="I441" s="12">
        <f>IF(A441="","",IF(F441="No",H441,0))</f>
      </c>
      <c r="J441" s="13">
        <f>IF(A441="","",MONTH(A441))</f>
      </c>
      <c r="K441" s="13">
        <f>IF(A441="","",YEAR(A441))</f>
      </c>
    </row>
    <row r="442" spans="1:11" x14ac:dyDescent="0.25">
      <c r="A442" s="11"/>
      <c r="B442" s="9"/>
      <c r="C442" s="9"/>
      <c r="D442" s="9"/>
      <c r="E442" s="9"/>
      <c r="F442" s="9"/>
      <c r="G442" s="12">
        <f>IF(A442="","",IFERROR(INDEX(Settings!$B$2:$B$16,MATCH(D442,Settings!$A$2:$A$16,0)),0))</f>
      </c>
      <c r="H442" s="12">
        <f>IF(A442="","",N(E442)*G442)</f>
      </c>
      <c r="I442" s="12">
        <f>IF(A442="","",IF(F442="No",H442,0))</f>
      </c>
      <c r="J442" s="13">
        <f>IF(A442="","",MONTH(A442))</f>
      </c>
      <c r="K442" s="13">
        <f>IF(A442="","",YEAR(A442))</f>
      </c>
    </row>
    <row r="443" spans="1:11" x14ac:dyDescent="0.25">
      <c r="A443" s="11"/>
      <c r="B443" s="9"/>
      <c r="C443" s="9"/>
      <c r="D443" s="9"/>
      <c r="E443" s="9"/>
      <c r="F443" s="9"/>
      <c r="G443" s="12">
        <f>IF(A443="","",IFERROR(INDEX(Settings!$B$2:$B$16,MATCH(D443,Settings!$A$2:$A$16,0)),0))</f>
      </c>
      <c r="H443" s="12">
        <f>IF(A443="","",N(E443)*G443)</f>
      </c>
      <c r="I443" s="12">
        <f>IF(A443="","",IF(F443="No",H443,0))</f>
      </c>
      <c r="J443" s="13">
        <f>IF(A443="","",MONTH(A443))</f>
      </c>
      <c r="K443" s="13">
        <f>IF(A443="","",YEAR(A443))</f>
      </c>
    </row>
    <row r="444" spans="1:11" x14ac:dyDescent="0.25">
      <c r="A444" s="11"/>
      <c r="B444" s="9"/>
      <c r="C444" s="9"/>
      <c r="D444" s="9"/>
      <c r="E444" s="9"/>
      <c r="F444" s="9"/>
      <c r="G444" s="12">
        <f>IF(A444="","",IFERROR(INDEX(Settings!$B$2:$B$16,MATCH(D444,Settings!$A$2:$A$16,0)),0))</f>
      </c>
      <c r="H444" s="12">
        <f>IF(A444="","",N(E444)*G444)</f>
      </c>
      <c r="I444" s="12">
        <f>IF(A444="","",IF(F444="No",H444,0))</f>
      </c>
      <c r="J444" s="13">
        <f>IF(A444="","",MONTH(A444))</f>
      </c>
      <c r="K444" s="13">
        <f>IF(A444="","",YEAR(A444))</f>
      </c>
    </row>
    <row r="445" spans="1:11" x14ac:dyDescent="0.25">
      <c r="A445" s="11"/>
      <c r="B445" s="9"/>
      <c r="C445" s="9"/>
      <c r="D445" s="9"/>
      <c r="E445" s="9"/>
      <c r="F445" s="9"/>
      <c r="G445" s="12">
        <f>IF(A445="","",IFERROR(INDEX(Settings!$B$2:$B$16,MATCH(D445,Settings!$A$2:$A$16,0)),0))</f>
      </c>
      <c r="H445" s="12">
        <f>IF(A445="","",N(E445)*G445)</f>
      </c>
      <c r="I445" s="12">
        <f>IF(A445="","",IF(F445="No",H445,0))</f>
      </c>
      <c r="J445" s="13">
        <f>IF(A445="","",MONTH(A445))</f>
      </c>
      <c r="K445" s="13">
        <f>IF(A445="","",YEAR(A445))</f>
      </c>
    </row>
    <row r="446" spans="1:11" x14ac:dyDescent="0.25">
      <c r="A446" s="11"/>
      <c r="B446" s="9"/>
      <c r="C446" s="9"/>
      <c r="D446" s="9"/>
      <c r="E446" s="9"/>
      <c r="F446" s="9"/>
      <c r="G446" s="12">
        <f>IF(A446="","",IFERROR(INDEX(Settings!$B$2:$B$16,MATCH(D446,Settings!$A$2:$A$16,0)),0))</f>
      </c>
      <c r="H446" s="12">
        <f>IF(A446="","",N(E446)*G446)</f>
      </c>
      <c r="I446" s="12">
        <f>IF(A446="","",IF(F446="No",H446,0))</f>
      </c>
      <c r="J446" s="13">
        <f>IF(A446="","",MONTH(A446))</f>
      </c>
      <c r="K446" s="13">
        <f>IF(A446="","",YEAR(A446))</f>
      </c>
    </row>
    <row r="447" spans="1:11" x14ac:dyDescent="0.25">
      <c r="A447" s="11"/>
      <c r="B447" s="9"/>
      <c r="C447" s="9"/>
      <c r="D447" s="9"/>
      <c r="E447" s="9"/>
      <c r="F447" s="9"/>
      <c r="G447" s="12">
        <f>IF(A447="","",IFERROR(INDEX(Settings!$B$2:$B$16,MATCH(D447,Settings!$A$2:$A$16,0)),0))</f>
      </c>
      <c r="H447" s="12">
        <f>IF(A447="","",N(E447)*G447)</f>
      </c>
      <c r="I447" s="12">
        <f>IF(A447="","",IF(F447="No",H447,0))</f>
      </c>
      <c r="J447" s="13">
        <f>IF(A447="","",MONTH(A447))</f>
      </c>
      <c r="K447" s="13">
        <f>IF(A447="","",YEAR(A447))</f>
      </c>
    </row>
    <row r="448" spans="1:11" x14ac:dyDescent="0.25">
      <c r="A448" s="11"/>
      <c r="B448" s="9"/>
      <c r="C448" s="9"/>
      <c r="D448" s="9"/>
      <c r="E448" s="9"/>
      <c r="F448" s="9"/>
      <c r="G448" s="12">
        <f>IF(A448="","",IFERROR(INDEX(Settings!$B$2:$B$16,MATCH(D448,Settings!$A$2:$A$16,0)),0))</f>
      </c>
      <c r="H448" s="12">
        <f>IF(A448="","",N(E448)*G448)</f>
      </c>
      <c r="I448" s="12">
        <f>IF(A448="","",IF(F448="No",H448,0))</f>
      </c>
      <c r="J448" s="13">
        <f>IF(A448="","",MONTH(A448))</f>
      </c>
      <c r="K448" s="13">
        <f>IF(A448="","",YEAR(A448))</f>
      </c>
    </row>
    <row r="449" spans="1:11" x14ac:dyDescent="0.25">
      <c r="A449" s="11"/>
      <c r="B449" s="9"/>
      <c r="C449" s="9"/>
      <c r="D449" s="9"/>
      <c r="E449" s="9"/>
      <c r="F449" s="9"/>
      <c r="G449" s="12">
        <f>IF(A449="","",IFERROR(INDEX(Settings!$B$2:$B$16,MATCH(D449,Settings!$A$2:$A$16,0)),0))</f>
      </c>
      <c r="H449" s="12">
        <f>IF(A449="","",N(E449)*G449)</f>
      </c>
      <c r="I449" s="12">
        <f>IF(A449="","",IF(F449="No",H449,0))</f>
      </c>
      <c r="J449" s="13">
        <f>IF(A449="","",MONTH(A449))</f>
      </c>
      <c r="K449" s="13">
        <f>IF(A449="","",YEAR(A449))</f>
      </c>
    </row>
    <row r="450" spans="1:11" x14ac:dyDescent="0.25">
      <c r="A450" s="11"/>
      <c r="B450" s="9"/>
      <c r="C450" s="9"/>
      <c r="D450" s="9"/>
      <c r="E450" s="9"/>
      <c r="F450" s="9"/>
      <c r="G450" s="12">
        <f>IF(A450="","",IFERROR(INDEX(Settings!$B$2:$B$16,MATCH(D450,Settings!$A$2:$A$16,0)),0))</f>
      </c>
      <c r="H450" s="12">
        <f>IF(A450="","",N(E450)*G450)</f>
      </c>
      <c r="I450" s="12">
        <f>IF(A450="","",IF(F450="No",H450,0))</f>
      </c>
      <c r="J450" s="13">
        <f>IF(A450="","",MONTH(A450))</f>
      </c>
      <c r="K450" s="13">
        <f>IF(A450="","",YEAR(A450))</f>
      </c>
    </row>
    <row r="451" spans="1:11" x14ac:dyDescent="0.25">
      <c r="A451" s="11"/>
      <c r="B451" s="9"/>
      <c r="C451" s="9"/>
      <c r="D451" s="9"/>
      <c r="E451" s="9"/>
      <c r="F451" s="9"/>
      <c r="G451" s="12">
        <f>IF(A451="","",IFERROR(INDEX(Settings!$B$2:$B$16,MATCH(D451,Settings!$A$2:$A$16,0)),0))</f>
      </c>
      <c r="H451" s="12">
        <f>IF(A451="","",N(E451)*G451)</f>
      </c>
      <c r="I451" s="12">
        <f>IF(A451="","",IF(F451="No",H451,0))</f>
      </c>
      <c r="J451" s="13">
        <f>IF(A451="","",MONTH(A451))</f>
      </c>
      <c r="K451" s="13">
        <f>IF(A451="","",YEAR(A451))</f>
      </c>
    </row>
    <row r="452" spans="1:11" x14ac:dyDescent="0.25">
      <c r="A452" s="11"/>
      <c r="B452" s="9"/>
      <c r="C452" s="9"/>
      <c r="D452" s="9"/>
      <c r="E452" s="9"/>
      <c r="F452" s="9"/>
      <c r="G452" s="12">
        <f>IF(A452="","",IFERROR(INDEX(Settings!$B$2:$B$16,MATCH(D452,Settings!$A$2:$A$16,0)),0))</f>
      </c>
      <c r="H452" s="12">
        <f>IF(A452="","",N(E452)*G452)</f>
      </c>
      <c r="I452" s="12">
        <f>IF(A452="","",IF(F452="No",H452,0))</f>
      </c>
      <c r="J452" s="13">
        <f>IF(A452="","",MONTH(A452))</f>
      </c>
      <c r="K452" s="13">
        <f>IF(A452="","",YEAR(A452))</f>
      </c>
    </row>
    <row r="453" spans="1:11" x14ac:dyDescent="0.25">
      <c r="A453" s="11"/>
      <c r="B453" s="9"/>
      <c r="C453" s="9"/>
      <c r="D453" s="9"/>
      <c r="E453" s="9"/>
      <c r="F453" s="9"/>
      <c r="G453" s="12">
        <f>IF(A453="","",IFERROR(INDEX(Settings!$B$2:$B$16,MATCH(D453,Settings!$A$2:$A$16,0)),0))</f>
      </c>
      <c r="H453" s="12">
        <f>IF(A453="","",N(E453)*G453)</f>
      </c>
      <c r="I453" s="12">
        <f>IF(A453="","",IF(F453="No",H453,0))</f>
      </c>
      <c r="J453" s="13">
        <f>IF(A453="","",MONTH(A453))</f>
      </c>
      <c r="K453" s="13">
        <f>IF(A453="","",YEAR(A453))</f>
      </c>
    </row>
    <row r="454" spans="1:11" x14ac:dyDescent="0.25">
      <c r="A454" s="11"/>
      <c r="B454" s="9"/>
      <c r="C454" s="9"/>
      <c r="D454" s="9"/>
      <c r="E454" s="9"/>
      <c r="F454" s="9"/>
      <c r="G454" s="12">
        <f>IF(A454="","",IFERROR(INDEX(Settings!$B$2:$B$16,MATCH(D454,Settings!$A$2:$A$16,0)),0))</f>
      </c>
      <c r="H454" s="12">
        <f>IF(A454="","",N(E454)*G454)</f>
      </c>
      <c r="I454" s="12">
        <f>IF(A454="","",IF(F454="No",H454,0))</f>
      </c>
      <c r="J454" s="13">
        <f>IF(A454="","",MONTH(A454))</f>
      </c>
      <c r="K454" s="13">
        <f>IF(A454="","",YEAR(A454))</f>
      </c>
    </row>
    <row r="455" spans="1:11" x14ac:dyDescent="0.25">
      <c r="A455" s="11"/>
      <c r="B455" s="9"/>
      <c r="C455" s="9"/>
      <c r="D455" s="9"/>
      <c r="E455" s="9"/>
      <c r="F455" s="9"/>
      <c r="G455" s="12">
        <f>IF(A455="","",IFERROR(INDEX(Settings!$B$2:$B$16,MATCH(D455,Settings!$A$2:$A$16,0)),0))</f>
      </c>
      <c r="H455" s="12">
        <f>IF(A455="","",N(E455)*G455)</f>
      </c>
      <c r="I455" s="12">
        <f>IF(A455="","",IF(F455="No",H455,0))</f>
      </c>
      <c r="J455" s="13">
        <f>IF(A455="","",MONTH(A455))</f>
      </c>
      <c r="K455" s="13">
        <f>IF(A455="","",YEAR(A455))</f>
      </c>
    </row>
    <row r="456" spans="1:11" x14ac:dyDescent="0.25">
      <c r="A456" s="11"/>
      <c r="B456" s="9"/>
      <c r="C456" s="9"/>
      <c r="D456" s="9"/>
      <c r="E456" s="9"/>
      <c r="F456" s="9"/>
      <c r="G456" s="12">
        <f>IF(A456="","",IFERROR(INDEX(Settings!$B$2:$B$16,MATCH(D456,Settings!$A$2:$A$16,0)),0))</f>
      </c>
      <c r="H456" s="12">
        <f>IF(A456="","",N(E456)*G456)</f>
      </c>
      <c r="I456" s="12">
        <f>IF(A456="","",IF(F456="No",H456,0))</f>
      </c>
      <c r="J456" s="13">
        <f>IF(A456="","",MONTH(A456))</f>
      </c>
      <c r="K456" s="13">
        <f>IF(A456="","",YEAR(A456))</f>
      </c>
    </row>
    <row r="457" spans="1:11" x14ac:dyDescent="0.25">
      <c r="A457" s="11"/>
      <c r="B457" s="9"/>
      <c r="C457" s="9"/>
      <c r="D457" s="9"/>
      <c r="E457" s="9"/>
      <c r="F457" s="9"/>
      <c r="G457" s="12">
        <f>IF(A457="","",IFERROR(INDEX(Settings!$B$2:$B$16,MATCH(D457,Settings!$A$2:$A$16,0)),0))</f>
      </c>
      <c r="H457" s="12">
        <f>IF(A457="","",N(E457)*G457)</f>
      </c>
      <c r="I457" s="12">
        <f>IF(A457="","",IF(F457="No",H457,0))</f>
      </c>
      <c r="J457" s="13">
        <f>IF(A457="","",MONTH(A457))</f>
      </c>
      <c r="K457" s="13">
        <f>IF(A457="","",YEAR(A457))</f>
      </c>
    </row>
    <row r="458" spans="1:11" x14ac:dyDescent="0.25">
      <c r="A458" s="11"/>
      <c r="B458" s="9"/>
      <c r="C458" s="9"/>
      <c r="D458" s="9"/>
      <c r="E458" s="9"/>
      <c r="F458" s="9"/>
      <c r="G458" s="12">
        <f>IF(A458="","",IFERROR(INDEX(Settings!$B$2:$B$16,MATCH(D458,Settings!$A$2:$A$16,0)),0))</f>
      </c>
      <c r="H458" s="12">
        <f>IF(A458="","",N(E458)*G458)</f>
      </c>
      <c r="I458" s="12">
        <f>IF(A458="","",IF(F458="No",H458,0))</f>
      </c>
      <c r="J458" s="13">
        <f>IF(A458="","",MONTH(A458))</f>
      </c>
      <c r="K458" s="13">
        <f>IF(A458="","",YEAR(A458))</f>
      </c>
    </row>
    <row r="459" spans="1:11" x14ac:dyDescent="0.25">
      <c r="A459" s="11"/>
      <c r="B459" s="9"/>
      <c r="C459" s="9"/>
      <c r="D459" s="9"/>
      <c r="E459" s="9"/>
      <c r="F459" s="9"/>
      <c r="G459" s="12">
        <f>IF(A459="","",IFERROR(INDEX(Settings!$B$2:$B$16,MATCH(D459,Settings!$A$2:$A$16,0)),0))</f>
      </c>
      <c r="H459" s="12">
        <f>IF(A459="","",N(E459)*G459)</f>
      </c>
      <c r="I459" s="12">
        <f>IF(A459="","",IF(F459="No",H459,0))</f>
      </c>
      <c r="J459" s="13">
        <f>IF(A459="","",MONTH(A459))</f>
      </c>
      <c r="K459" s="13">
        <f>IF(A459="","",YEAR(A459))</f>
      </c>
    </row>
    <row r="460" spans="1:11" x14ac:dyDescent="0.25">
      <c r="A460" s="11"/>
      <c r="B460" s="9"/>
      <c r="C460" s="9"/>
      <c r="D460" s="9"/>
      <c r="E460" s="9"/>
      <c r="F460" s="9"/>
      <c r="G460" s="12">
        <f>IF(A460="","",IFERROR(INDEX(Settings!$B$2:$B$16,MATCH(D460,Settings!$A$2:$A$16,0)),0))</f>
      </c>
      <c r="H460" s="12">
        <f>IF(A460="","",N(E460)*G460)</f>
      </c>
      <c r="I460" s="12">
        <f>IF(A460="","",IF(F460="No",H460,0))</f>
      </c>
      <c r="J460" s="13">
        <f>IF(A460="","",MONTH(A460))</f>
      </c>
      <c r="K460" s="13">
        <f>IF(A460="","",YEAR(A460))</f>
      </c>
    </row>
    <row r="461" spans="1:11" x14ac:dyDescent="0.25">
      <c r="A461" s="11"/>
      <c r="B461" s="9"/>
      <c r="C461" s="9"/>
      <c r="D461" s="9"/>
      <c r="E461" s="9"/>
      <c r="F461" s="9"/>
      <c r="G461" s="12">
        <f>IF(A461="","",IFERROR(INDEX(Settings!$B$2:$B$16,MATCH(D461,Settings!$A$2:$A$16,0)),0))</f>
      </c>
      <c r="H461" s="12">
        <f>IF(A461="","",N(E461)*G461)</f>
      </c>
      <c r="I461" s="12">
        <f>IF(A461="","",IF(F461="No",H461,0))</f>
      </c>
      <c r="J461" s="13">
        <f>IF(A461="","",MONTH(A461))</f>
      </c>
      <c r="K461" s="13">
        <f>IF(A461="","",YEAR(A461))</f>
      </c>
    </row>
    <row r="462" spans="1:11" x14ac:dyDescent="0.25">
      <c r="A462" s="11"/>
      <c r="B462" s="9"/>
      <c r="C462" s="9"/>
      <c r="D462" s="9"/>
      <c r="E462" s="9"/>
      <c r="F462" s="9"/>
      <c r="G462" s="12">
        <f>IF(A462="","",IFERROR(INDEX(Settings!$B$2:$B$16,MATCH(D462,Settings!$A$2:$A$16,0)),0))</f>
      </c>
      <c r="H462" s="12">
        <f>IF(A462="","",N(E462)*G462)</f>
      </c>
      <c r="I462" s="12">
        <f>IF(A462="","",IF(F462="No",H462,0))</f>
      </c>
      <c r="J462" s="13">
        <f>IF(A462="","",MONTH(A462))</f>
      </c>
      <c r="K462" s="13">
        <f>IF(A462="","",YEAR(A462))</f>
      </c>
    </row>
    <row r="463" spans="1:11" x14ac:dyDescent="0.25">
      <c r="A463" s="11"/>
      <c r="B463" s="9"/>
      <c r="C463" s="9"/>
      <c r="D463" s="9"/>
      <c r="E463" s="9"/>
      <c r="F463" s="9"/>
      <c r="G463" s="12">
        <f>IF(A463="","",IFERROR(INDEX(Settings!$B$2:$B$16,MATCH(D463,Settings!$A$2:$A$16,0)),0))</f>
      </c>
      <c r="H463" s="12">
        <f>IF(A463="","",N(E463)*G463)</f>
      </c>
      <c r="I463" s="12">
        <f>IF(A463="","",IF(F463="No",H463,0))</f>
      </c>
      <c r="J463" s="13">
        <f>IF(A463="","",MONTH(A463))</f>
      </c>
      <c r="K463" s="13">
        <f>IF(A463="","",YEAR(A463))</f>
      </c>
    </row>
    <row r="464" spans="1:11" x14ac:dyDescent="0.25">
      <c r="A464" s="11"/>
      <c r="B464" s="9"/>
      <c r="C464" s="9"/>
      <c r="D464" s="9"/>
      <c r="E464" s="9"/>
      <c r="F464" s="9"/>
      <c r="G464" s="12">
        <f>IF(A464="","",IFERROR(INDEX(Settings!$B$2:$B$16,MATCH(D464,Settings!$A$2:$A$16,0)),0))</f>
      </c>
      <c r="H464" s="12">
        <f>IF(A464="","",N(E464)*G464)</f>
      </c>
      <c r="I464" s="12">
        <f>IF(A464="","",IF(F464="No",H464,0))</f>
      </c>
      <c r="J464" s="13">
        <f>IF(A464="","",MONTH(A464))</f>
      </c>
      <c r="K464" s="13">
        <f>IF(A464="","",YEAR(A464))</f>
      </c>
    </row>
    <row r="465" spans="1:11" x14ac:dyDescent="0.25">
      <c r="A465" s="11"/>
      <c r="B465" s="9"/>
      <c r="C465" s="9"/>
      <c r="D465" s="9"/>
      <c r="E465" s="9"/>
      <c r="F465" s="9"/>
      <c r="G465" s="12">
        <f>IF(A465="","",IFERROR(INDEX(Settings!$B$2:$B$16,MATCH(D465,Settings!$A$2:$A$16,0)),0))</f>
      </c>
      <c r="H465" s="12">
        <f>IF(A465="","",N(E465)*G465)</f>
      </c>
      <c r="I465" s="12">
        <f>IF(A465="","",IF(F465="No",H465,0))</f>
      </c>
      <c r="J465" s="13">
        <f>IF(A465="","",MONTH(A465))</f>
      </c>
      <c r="K465" s="13">
        <f>IF(A465="","",YEAR(A465))</f>
      </c>
    </row>
    <row r="466" spans="1:11" x14ac:dyDescent="0.25">
      <c r="A466" s="11"/>
      <c r="B466" s="9"/>
      <c r="C466" s="9"/>
      <c r="D466" s="9"/>
      <c r="E466" s="9"/>
      <c r="F466" s="9"/>
      <c r="G466" s="12">
        <f>IF(A466="","",IFERROR(INDEX(Settings!$B$2:$B$16,MATCH(D466,Settings!$A$2:$A$16,0)),0))</f>
      </c>
      <c r="H466" s="12">
        <f>IF(A466="","",N(E466)*G466)</f>
      </c>
      <c r="I466" s="12">
        <f>IF(A466="","",IF(F466="No",H466,0))</f>
      </c>
      <c r="J466" s="13">
        <f>IF(A466="","",MONTH(A466))</f>
      </c>
      <c r="K466" s="13">
        <f>IF(A466="","",YEAR(A466))</f>
      </c>
    </row>
    <row r="467" spans="1:11" x14ac:dyDescent="0.25">
      <c r="A467" s="11"/>
      <c r="B467" s="9"/>
      <c r="C467" s="9"/>
      <c r="D467" s="9"/>
      <c r="E467" s="9"/>
      <c r="F467" s="9"/>
      <c r="G467" s="12">
        <f>IF(A467="","",IFERROR(INDEX(Settings!$B$2:$B$16,MATCH(D467,Settings!$A$2:$A$16,0)),0))</f>
      </c>
      <c r="H467" s="12">
        <f>IF(A467="","",N(E467)*G467)</f>
      </c>
      <c r="I467" s="12">
        <f>IF(A467="","",IF(F467="No",H467,0))</f>
      </c>
      <c r="J467" s="13">
        <f>IF(A467="","",MONTH(A467))</f>
      </c>
      <c r="K467" s="13">
        <f>IF(A467="","",YEAR(A467))</f>
      </c>
    </row>
    <row r="468" spans="1:11" x14ac:dyDescent="0.25">
      <c r="A468" s="11"/>
      <c r="B468" s="9"/>
      <c r="C468" s="9"/>
      <c r="D468" s="9"/>
      <c r="E468" s="9"/>
      <c r="F468" s="9"/>
      <c r="G468" s="12">
        <f>IF(A468="","",IFERROR(INDEX(Settings!$B$2:$B$16,MATCH(D468,Settings!$A$2:$A$16,0)),0))</f>
      </c>
      <c r="H468" s="12">
        <f>IF(A468="","",N(E468)*G468)</f>
      </c>
      <c r="I468" s="12">
        <f>IF(A468="","",IF(F468="No",H468,0))</f>
      </c>
      <c r="J468" s="13">
        <f>IF(A468="","",MONTH(A468))</f>
      </c>
      <c r="K468" s="13">
        <f>IF(A468="","",YEAR(A468))</f>
      </c>
    </row>
    <row r="469" spans="1:11" x14ac:dyDescent="0.25">
      <c r="A469" s="11"/>
      <c r="B469" s="9"/>
      <c r="C469" s="9"/>
      <c r="D469" s="9"/>
      <c r="E469" s="9"/>
      <c r="F469" s="9"/>
      <c r="G469" s="12">
        <f>IF(A469="","",IFERROR(INDEX(Settings!$B$2:$B$16,MATCH(D469,Settings!$A$2:$A$16,0)),0))</f>
      </c>
      <c r="H469" s="12">
        <f>IF(A469="","",N(E469)*G469)</f>
      </c>
      <c r="I469" s="12">
        <f>IF(A469="","",IF(F469="No",H469,0))</f>
      </c>
      <c r="J469" s="13">
        <f>IF(A469="","",MONTH(A469))</f>
      </c>
      <c r="K469" s="13">
        <f>IF(A469="","",YEAR(A469))</f>
      </c>
    </row>
    <row r="470" spans="1:11" x14ac:dyDescent="0.25">
      <c r="A470" s="11"/>
      <c r="B470" s="9"/>
      <c r="C470" s="9"/>
      <c r="D470" s="9"/>
      <c r="E470" s="9"/>
      <c r="F470" s="9"/>
      <c r="G470" s="12">
        <f>IF(A470="","",IFERROR(INDEX(Settings!$B$2:$B$16,MATCH(D470,Settings!$A$2:$A$16,0)),0))</f>
      </c>
      <c r="H470" s="12">
        <f>IF(A470="","",N(E470)*G470)</f>
      </c>
      <c r="I470" s="12">
        <f>IF(A470="","",IF(F470="No",H470,0))</f>
      </c>
      <c r="J470" s="13">
        <f>IF(A470="","",MONTH(A470))</f>
      </c>
      <c r="K470" s="13">
        <f>IF(A470="","",YEAR(A470))</f>
      </c>
    </row>
    <row r="471" spans="1:11" x14ac:dyDescent="0.25">
      <c r="A471" s="11"/>
      <c r="B471" s="9"/>
      <c r="C471" s="9"/>
      <c r="D471" s="9"/>
      <c r="E471" s="9"/>
      <c r="F471" s="9"/>
      <c r="G471" s="12">
        <f>IF(A471="","",IFERROR(INDEX(Settings!$B$2:$B$16,MATCH(D471,Settings!$A$2:$A$16,0)),0))</f>
      </c>
      <c r="H471" s="12">
        <f>IF(A471="","",N(E471)*G471)</f>
      </c>
      <c r="I471" s="12">
        <f>IF(A471="","",IF(F471="No",H471,0))</f>
      </c>
      <c r="J471" s="13">
        <f>IF(A471="","",MONTH(A471))</f>
      </c>
      <c r="K471" s="13">
        <f>IF(A471="","",YEAR(A471))</f>
      </c>
    </row>
    <row r="472" spans="1:11" x14ac:dyDescent="0.25">
      <c r="A472" s="11"/>
      <c r="B472" s="9"/>
      <c r="C472" s="9"/>
      <c r="D472" s="9"/>
      <c r="E472" s="9"/>
      <c r="F472" s="9"/>
      <c r="G472" s="12">
        <f>IF(A472="","",IFERROR(INDEX(Settings!$B$2:$B$16,MATCH(D472,Settings!$A$2:$A$16,0)),0))</f>
      </c>
      <c r="H472" s="12">
        <f>IF(A472="","",N(E472)*G472)</f>
      </c>
      <c r="I472" s="12">
        <f>IF(A472="","",IF(F472="No",H472,0))</f>
      </c>
      <c r="J472" s="13">
        <f>IF(A472="","",MONTH(A472))</f>
      </c>
      <c r="K472" s="13">
        <f>IF(A472="","",YEAR(A472))</f>
      </c>
    </row>
    <row r="473" spans="1:11" x14ac:dyDescent="0.25">
      <c r="A473" s="11"/>
      <c r="B473" s="9"/>
      <c r="C473" s="9"/>
      <c r="D473" s="9"/>
      <c r="E473" s="9"/>
      <c r="F473" s="9"/>
      <c r="G473" s="12">
        <f>IF(A473="","",IFERROR(INDEX(Settings!$B$2:$B$16,MATCH(D473,Settings!$A$2:$A$16,0)),0))</f>
      </c>
      <c r="H473" s="12">
        <f>IF(A473="","",N(E473)*G473)</f>
      </c>
      <c r="I473" s="12">
        <f>IF(A473="","",IF(F473="No",H473,0))</f>
      </c>
      <c r="J473" s="13">
        <f>IF(A473="","",MONTH(A473))</f>
      </c>
      <c r="K473" s="13">
        <f>IF(A473="","",YEAR(A473))</f>
      </c>
    </row>
    <row r="474" spans="1:11" x14ac:dyDescent="0.25">
      <c r="A474" s="11"/>
      <c r="B474" s="9"/>
      <c r="C474" s="9"/>
      <c r="D474" s="9"/>
      <c r="E474" s="9"/>
      <c r="F474" s="9"/>
      <c r="G474" s="12">
        <f>IF(A474="","",IFERROR(INDEX(Settings!$B$2:$B$16,MATCH(D474,Settings!$A$2:$A$16,0)),0))</f>
      </c>
      <c r="H474" s="12">
        <f>IF(A474="","",N(E474)*G474)</f>
      </c>
      <c r="I474" s="12">
        <f>IF(A474="","",IF(F474="No",H474,0))</f>
      </c>
      <c r="J474" s="13">
        <f>IF(A474="","",MONTH(A474))</f>
      </c>
      <c r="K474" s="13">
        <f>IF(A474="","",YEAR(A474))</f>
      </c>
    </row>
    <row r="475" spans="1:11" x14ac:dyDescent="0.25">
      <c r="A475" s="11"/>
      <c r="B475" s="9"/>
      <c r="C475" s="9"/>
      <c r="D475" s="9"/>
      <c r="E475" s="9"/>
      <c r="F475" s="9"/>
      <c r="G475" s="12">
        <f>IF(A475="","",IFERROR(INDEX(Settings!$B$2:$B$16,MATCH(D475,Settings!$A$2:$A$16,0)),0))</f>
      </c>
      <c r="H475" s="12">
        <f>IF(A475="","",N(E475)*G475)</f>
      </c>
      <c r="I475" s="12">
        <f>IF(A475="","",IF(F475="No",H475,0))</f>
      </c>
      <c r="J475" s="13">
        <f>IF(A475="","",MONTH(A475))</f>
      </c>
      <c r="K475" s="13">
        <f>IF(A475="","",YEAR(A475))</f>
      </c>
    </row>
    <row r="476" spans="1:11" x14ac:dyDescent="0.25">
      <c r="A476" s="11"/>
      <c r="B476" s="9"/>
      <c r="C476" s="9"/>
      <c r="D476" s="9"/>
      <c r="E476" s="9"/>
      <c r="F476" s="9"/>
      <c r="G476" s="12">
        <f>IF(A476="","",IFERROR(INDEX(Settings!$B$2:$B$16,MATCH(D476,Settings!$A$2:$A$16,0)),0))</f>
      </c>
      <c r="H476" s="12">
        <f>IF(A476="","",N(E476)*G476)</f>
      </c>
      <c r="I476" s="12">
        <f>IF(A476="","",IF(F476="No",H476,0))</f>
      </c>
      <c r="J476" s="13">
        <f>IF(A476="","",MONTH(A476))</f>
      </c>
      <c r="K476" s="13">
        <f>IF(A476="","",YEAR(A476))</f>
      </c>
    </row>
    <row r="477" spans="1:11" x14ac:dyDescent="0.25">
      <c r="A477" s="11"/>
      <c r="B477" s="9"/>
      <c r="C477" s="9"/>
      <c r="D477" s="9"/>
      <c r="E477" s="9"/>
      <c r="F477" s="9"/>
      <c r="G477" s="12">
        <f>IF(A477="","",IFERROR(INDEX(Settings!$B$2:$B$16,MATCH(D477,Settings!$A$2:$A$16,0)),0))</f>
      </c>
      <c r="H477" s="12">
        <f>IF(A477="","",N(E477)*G477)</f>
      </c>
      <c r="I477" s="12">
        <f>IF(A477="","",IF(F477="No",H477,0))</f>
      </c>
      <c r="J477" s="13">
        <f>IF(A477="","",MONTH(A477))</f>
      </c>
      <c r="K477" s="13">
        <f>IF(A477="","",YEAR(A477))</f>
      </c>
    </row>
    <row r="478" spans="1:11" x14ac:dyDescent="0.25">
      <c r="A478" s="11"/>
      <c r="B478" s="9"/>
      <c r="C478" s="9"/>
      <c r="D478" s="9"/>
      <c r="E478" s="9"/>
      <c r="F478" s="9"/>
      <c r="G478" s="12">
        <f>IF(A478="","",IFERROR(INDEX(Settings!$B$2:$B$16,MATCH(D478,Settings!$A$2:$A$16,0)),0))</f>
      </c>
      <c r="H478" s="12">
        <f>IF(A478="","",N(E478)*G478)</f>
      </c>
      <c r="I478" s="12">
        <f>IF(A478="","",IF(F478="No",H478,0))</f>
      </c>
      <c r="J478" s="13">
        <f>IF(A478="","",MONTH(A478))</f>
      </c>
      <c r="K478" s="13">
        <f>IF(A478="","",YEAR(A478))</f>
      </c>
    </row>
    <row r="479" spans="1:11" x14ac:dyDescent="0.25">
      <c r="A479" s="11"/>
      <c r="B479" s="9"/>
      <c r="C479" s="9"/>
      <c r="D479" s="9"/>
      <c r="E479" s="9"/>
      <c r="F479" s="9"/>
      <c r="G479" s="12">
        <f>IF(A479="","",IFERROR(INDEX(Settings!$B$2:$B$16,MATCH(D479,Settings!$A$2:$A$16,0)),0))</f>
      </c>
      <c r="H479" s="12">
        <f>IF(A479="","",N(E479)*G479)</f>
      </c>
      <c r="I479" s="12">
        <f>IF(A479="","",IF(F479="No",H479,0))</f>
      </c>
      <c r="J479" s="13">
        <f>IF(A479="","",MONTH(A479))</f>
      </c>
      <c r="K479" s="13">
        <f>IF(A479="","",YEAR(A479))</f>
      </c>
    </row>
    <row r="480" spans="1:11" x14ac:dyDescent="0.25">
      <c r="A480" s="11"/>
      <c r="B480" s="9"/>
      <c r="C480" s="9"/>
      <c r="D480" s="9"/>
      <c r="E480" s="9"/>
      <c r="F480" s="9"/>
      <c r="G480" s="12">
        <f>IF(A480="","",IFERROR(INDEX(Settings!$B$2:$B$16,MATCH(D480,Settings!$A$2:$A$16,0)),0))</f>
      </c>
      <c r="H480" s="12">
        <f>IF(A480="","",N(E480)*G480)</f>
      </c>
      <c r="I480" s="12">
        <f>IF(A480="","",IF(F480="No",H480,0))</f>
      </c>
      <c r="J480" s="13">
        <f>IF(A480="","",MONTH(A480))</f>
      </c>
      <c r="K480" s="13">
        <f>IF(A480="","",YEAR(A480))</f>
      </c>
    </row>
    <row r="481" spans="1:11" x14ac:dyDescent="0.25">
      <c r="A481" s="11"/>
      <c r="B481" s="9"/>
      <c r="C481" s="9"/>
      <c r="D481" s="9"/>
      <c r="E481" s="9"/>
      <c r="F481" s="9"/>
      <c r="G481" s="12">
        <f>IF(A481="","",IFERROR(INDEX(Settings!$B$2:$B$16,MATCH(D481,Settings!$A$2:$A$16,0)),0))</f>
      </c>
      <c r="H481" s="12">
        <f>IF(A481="","",N(E481)*G481)</f>
      </c>
      <c r="I481" s="12">
        <f>IF(A481="","",IF(F481="No",H481,0))</f>
      </c>
      <c r="J481" s="13">
        <f>IF(A481="","",MONTH(A481))</f>
      </c>
      <c r="K481" s="13">
        <f>IF(A481="","",YEAR(A481))</f>
      </c>
    </row>
    <row r="482" spans="1:11" x14ac:dyDescent="0.25">
      <c r="A482" s="11"/>
      <c r="B482" s="9"/>
      <c r="C482" s="9"/>
      <c r="D482" s="9"/>
      <c r="E482" s="9"/>
      <c r="F482" s="9"/>
      <c r="G482" s="12">
        <f>IF(A482="","",IFERROR(INDEX(Settings!$B$2:$B$16,MATCH(D482,Settings!$A$2:$A$16,0)),0))</f>
      </c>
      <c r="H482" s="12">
        <f>IF(A482="","",N(E482)*G482)</f>
      </c>
      <c r="I482" s="12">
        <f>IF(A482="","",IF(F482="No",H482,0))</f>
      </c>
      <c r="J482" s="13">
        <f>IF(A482="","",MONTH(A482))</f>
      </c>
      <c r="K482" s="13">
        <f>IF(A482="","",YEAR(A482))</f>
      </c>
    </row>
    <row r="483" spans="1:11" x14ac:dyDescent="0.25">
      <c r="A483" s="11"/>
      <c r="B483" s="9"/>
      <c r="C483" s="9"/>
      <c r="D483" s="9"/>
      <c r="E483" s="9"/>
      <c r="F483" s="9"/>
      <c r="G483" s="12">
        <f>IF(A483="","",IFERROR(INDEX(Settings!$B$2:$B$16,MATCH(D483,Settings!$A$2:$A$16,0)),0))</f>
      </c>
      <c r="H483" s="12">
        <f>IF(A483="","",N(E483)*G483)</f>
      </c>
      <c r="I483" s="12">
        <f>IF(A483="","",IF(F483="No",H483,0))</f>
      </c>
      <c r="J483" s="13">
        <f>IF(A483="","",MONTH(A483))</f>
      </c>
      <c r="K483" s="13">
        <f>IF(A483="","",YEAR(A483))</f>
      </c>
    </row>
    <row r="484" spans="1:11" x14ac:dyDescent="0.25">
      <c r="A484" s="11"/>
      <c r="B484" s="9"/>
      <c r="C484" s="9"/>
      <c r="D484" s="9"/>
      <c r="E484" s="9"/>
      <c r="F484" s="9"/>
      <c r="G484" s="12">
        <f>IF(A484="","",IFERROR(INDEX(Settings!$B$2:$B$16,MATCH(D484,Settings!$A$2:$A$16,0)),0))</f>
      </c>
      <c r="H484" s="12">
        <f>IF(A484="","",N(E484)*G484)</f>
      </c>
      <c r="I484" s="12">
        <f>IF(A484="","",IF(F484="No",H484,0))</f>
      </c>
      <c r="J484" s="13">
        <f>IF(A484="","",MONTH(A484))</f>
      </c>
      <c r="K484" s="13">
        <f>IF(A484="","",YEAR(A484))</f>
      </c>
    </row>
    <row r="485" spans="1:11" x14ac:dyDescent="0.25">
      <c r="A485" s="11"/>
      <c r="B485" s="9"/>
      <c r="C485" s="9"/>
      <c r="D485" s="9"/>
      <c r="E485" s="9"/>
      <c r="F485" s="9"/>
      <c r="G485" s="12">
        <f>IF(A485="","",IFERROR(INDEX(Settings!$B$2:$B$16,MATCH(D485,Settings!$A$2:$A$16,0)),0))</f>
      </c>
      <c r="H485" s="12">
        <f>IF(A485="","",N(E485)*G485)</f>
      </c>
      <c r="I485" s="12">
        <f>IF(A485="","",IF(F485="No",H485,0))</f>
      </c>
      <c r="J485" s="13">
        <f>IF(A485="","",MONTH(A485))</f>
      </c>
      <c r="K485" s="13">
        <f>IF(A485="","",YEAR(A485))</f>
      </c>
    </row>
    <row r="486" spans="1:11" x14ac:dyDescent="0.25">
      <c r="A486" s="11"/>
      <c r="B486" s="9"/>
      <c r="C486" s="9"/>
      <c r="D486" s="9"/>
      <c r="E486" s="9"/>
      <c r="F486" s="9"/>
      <c r="G486" s="12">
        <f>IF(A486="","",IFERROR(INDEX(Settings!$B$2:$B$16,MATCH(D486,Settings!$A$2:$A$16,0)),0))</f>
      </c>
      <c r="H486" s="12">
        <f>IF(A486="","",N(E486)*G486)</f>
      </c>
      <c r="I486" s="12">
        <f>IF(A486="","",IF(F486="No",H486,0))</f>
      </c>
      <c r="J486" s="13">
        <f>IF(A486="","",MONTH(A486))</f>
      </c>
      <c r="K486" s="13">
        <f>IF(A486="","",YEAR(A486))</f>
      </c>
    </row>
    <row r="487" spans="1:11" x14ac:dyDescent="0.25">
      <c r="A487" s="11"/>
      <c r="B487" s="9"/>
      <c r="C487" s="9"/>
      <c r="D487" s="9"/>
      <c r="E487" s="9"/>
      <c r="F487" s="9"/>
      <c r="G487" s="12">
        <f>IF(A487="","",IFERROR(INDEX(Settings!$B$2:$B$16,MATCH(D487,Settings!$A$2:$A$16,0)),0))</f>
      </c>
      <c r="H487" s="12">
        <f>IF(A487="","",N(E487)*G487)</f>
      </c>
      <c r="I487" s="12">
        <f>IF(A487="","",IF(F487="No",H487,0))</f>
      </c>
      <c r="J487" s="13">
        <f>IF(A487="","",MONTH(A487))</f>
      </c>
      <c r="K487" s="13">
        <f>IF(A487="","",YEAR(A487))</f>
      </c>
    </row>
    <row r="488" spans="1:11" x14ac:dyDescent="0.25">
      <c r="A488" s="11"/>
      <c r="B488" s="9"/>
      <c r="C488" s="9"/>
      <c r="D488" s="9"/>
      <c r="E488" s="9"/>
      <c r="F488" s="9"/>
      <c r="G488" s="12">
        <f>IF(A488="","",IFERROR(INDEX(Settings!$B$2:$B$16,MATCH(D488,Settings!$A$2:$A$16,0)),0))</f>
      </c>
      <c r="H488" s="12">
        <f>IF(A488="","",N(E488)*G488)</f>
      </c>
      <c r="I488" s="12">
        <f>IF(A488="","",IF(F488="No",H488,0))</f>
      </c>
      <c r="J488" s="13">
        <f>IF(A488="","",MONTH(A488))</f>
      </c>
      <c r="K488" s="13">
        <f>IF(A488="","",YEAR(A488))</f>
      </c>
    </row>
    <row r="489" spans="1:11" x14ac:dyDescent="0.25">
      <c r="A489" s="11"/>
      <c r="B489" s="9"/>
      <c r="C489" s="9"/>
      <c r="D489" s="9"/>
      <c r="E489" s="9"/>
      <c r="F489" s="9"/>
      <c r="G489" s="12">
        <f>IF(A489="","",IFERROR(INDEX(Settings!$B$2:$B$16,MATCH(D489,Settings!$A$2:$A$16,0)),0))</f>
      </c>
      <c r="H489" s="12">
        <f>IF(A489="","",N(E489)*G489)</f>
      </c>
      <c r="I489" s="12">
        <f>IF(A489="","",IF(F489="No",H489,0))</f>
      </c>
      <c r="J489" s="13">
        <f>IF(A489="","",MONTH(A489))</f>
      </c>
      <c r="K489" s="13">
        <f>IF(A489="","",YEAR(A489))</f>
      </c>
    </row>
    <row r="490" spans="1:11" x14ac:dyDescent="0.25">
      <c r="A490" s="11"/>
      <c r="B490" s="9"/>
      <c r="C490" s="9"/>
      <c r="D490" s="9"/>
      <c r="E490" s="9"/>
      <c r="F490" s="9"/>
      <c r="G490" s="12">
        <f>IF(A490="","",IFERROR(INDEX(Settings!$B$2:$B$16,MATCH(D490,Settings!$A$2:$A$16,0)),0))</f>
      </c>
      <c r="H490" s="12">
        <f>IF(A490="","",N(E490)*G490)</f>
      </c>
      <c r="I490" s="12">
        <f>IF(A490="","",IF(F490="No",H490,0))</f>
      </c>
      <c r="J490" s="13">
        <f>IF(A490="","",MONTH(A490))</f>
      </c>
      <c r="K490" s="13">
        <f>IF(A490="","",YEAR(A490))</f>
      </c>
    </row>
    <row r="491" spans="1:11" x14ac:dyDescent="0.25">
      <c r="A491" s="11"/>
      <c r="B491" s="9"/>
      <c r="C491" s="9"/>
      <c r="D491" s="9"/>
      <c r="E491" s="9"/>
      <c r="F491" s="9"/>
      <c r="G491" s="12">
        <f>IF(A491="","",IFERROR(INDEX(Settings!$B$2:$B$16,MATCH(D491,Settings!$A$2:$A$16,0)),0))</f>
      </c>
      <c r="H491" s="12">
        <f>IF(A491="","",N(E491)*G491)</f>
      </c>
      <c r="I491" s="12">
        <f>IF(A491="","",IF(F491="No",H491,0))</f>
      </c>
      <c r="J491" s="13">
        <f>IF(A491="","",MONTH(A491))</f>
      </c>
      <c r="K491" s="13">
        <f>IF(A491="","",YEAR(A491))</f>
      </c>
    </row>
    <row r="492" spans="1:11" x14ac:dyDescent="0.25">
      <c r="A492" s="11"/>
      <c r="B492" s="9"/>
      <c r="C492" s="9"/>
      <c r="D492" s="9"/>
      <c r="E492" s="9"/>
      <c r="F492" s="9"/>
      <c r="G492" s="12">
        <f>IF(A492="","",IFERROR(INDEX(Settings!$B$2:$B$16,MATCH(D492,Settings!$A$2:$A$16,0)),0))</f>
      </c>
      <c r="H492" s="12">
        <f>IF(A492="","",N(E492)*G492)</f>
      </c>
      <c r="I492" s="12">
        <f>IF(A492="","",IF(F492="No",H492,0))</f>
      </c>
      <c r="J492" s="13">
        <f>IF(A492="","",MONTH(A492))</f>
      </c>
      <c r="K492" s="13">
        <f>IF(A492="","",YEAR(A492))</f>
      </c>
    </row>
    <row r="493" spans="1:11" x14ac:dyDescent="0.25">
      <c r="A493" s="11"/>
      <c r="B493" s="9"/>
      <c r="C493" s="9"/>
      <c r="D493" s="9"/>
      <c r="E493" s="9"/>
      <c r="F493" s="9"/>
      <c r="G493" s="12">
        <f>IF(A493="","",IFERROR(INDEX(Settings!$B$2:$B$16,MATCH(D493,Settings!$A$2:$A$16,0)),0))</f>
      </c>
      <c r="H493" s="12">
        <f>IF(A493="","",N(E493)*G493)</f>
      </c>
      <c r="I493" s="12">
        <f>IF(A493="","",IF(F493="No",H493,0))</f>
      </c>
      <c r="J493" s="13">
        <f>IF(A493="","",MONTH(A493))</f>
      </c>
      <c r="K493" s="13">
        <f>IF(A493="","",YEAR(A493))</f>
      </c>
    </row>
    <row r="494" spans="1:11" x14ac:dyDescent="0.25">
      <c r="A494" s="11"/>
      <c r="B494" s="9"/>
      <c r="C494" s="9"/>
      <c r="D494" s="9"/>
      <c r="E494" s="9"/>
      <c r="F494" s="9"/>
      <c r="G494" s="12">
        <f>IF(A494="","",IFERROR(INDEX(Settings!$B$2:$B$16,MATCH(D494,Settings!$A$2:$A$16,0)),0))</f>
      </c>
      <c r="H494" s="12">
        <f>IF(A494="","",N(E494)*G494)</f>
      </c>
      <c r="I494" s="12">
        <f>IF(A494="","",IF(F494="No",H494,0))</f>
      </c>
      <c r="J494" s="13">
        <f>IF(A494="","",MONTH(A494))</f>
      </c>
      <c r="K494" s="13">
        <f>IF(A494="","",YEAR(A494))</f>
      </c>
    </row>
    <row r="495" spans="1:11" x14ac:dyDescent="0.25">
      <c r="A495" s="11"/>
      <c r="B495" s="9"/>
      <c r="C495" s="9"/>
      <c r="D495" s="9"/>
      <c r="E495" s="9"/>
      <c r="F495" s="9"/>
      <c r="G495" s="12">
        <f>IF(A495="","",IFERROR(INDEX(Settings!$B$2:$B$16,MATCH(D495,Settings!$A$2:$A$16,0)),0))</f>
      </c>
      <c r="H495" s="12">
        <f>IF(A495="","",N(E495)*G495)</f>
      </c>
      <c r="I495" s="12">
        <f>IF(A495="","",IF(F495="No",H495,0))</f>
      </c>
      <c r="J495" s="13">
        <f>IF(A495="","",MONTH(A495))</f>
      </c>
      <c r="K495" s="13">
        <f>IF(A495="","",YEAR(A495))</f>
      </c>
    </row>
    <row r="496" spans="1:11" x14ac:dyDescent="0.25">
      <c r="A496" s="11"/>
      <c r="B496" s="9"/>
      <c r="C496" s="9"/>
      <c r="D496" s="9"/>
      <c r="E496" s="9"/>
      <c r="F496" s="9"/>
      <c r="G496" s="12">
        <f>IF(A496="","",IFERROR(INDEX(Settings!$B$2:$B$16,MATCH(D496,Settings!$A$2:$A$16,0)),0))</f>
      </c>
      <c r="H496" s="12">
        <f>IF(A496="","",N(E496)*G496)</f>
      </c>
      <c r="I496" s="12">
        <f>IF(A496="","",IF(F496="No",H496,0))</f>
      </c>
      <c r="J496" s="13">
        <f>IF(A496="","",MONTH(A496))</f>
      </c>
      <c r="K496" s="13">
        <f>IF(A496="","",YEAR(A496))</f>
      </c>
    </row>
    <row r="497" spans="1:11" x14ac:dyDescent="0.25">
      <c r="A497" s="11"/>
      <c r="B497" s="9"/>
      <c r="C497" s="9"/>
      <c r="D497" s="9"/>
      <c r="E497" s="9"/>
      <c r="F497" s="9"/>
      <c r="G497" s="12">
        <f>IF(A497="","",IFERROR(INDEX(Settings!$B$2:$B$16,MATCH(D497,Settings!$A$2:$A$16,0)),0))</f>
      </c>
      <c r="H497" s="12">
        <f>IF(A497="","",N(E497)*G497)</f>
      </c>
      <c r="I497" s="12">
        <f>IF(A497="","",IF(F497="No",H497,0))</f>
      </c>
      <c r="J497" s="13">
        <f>IF(A497="","",MONTH(A497))</f>
      </c>
      <c r="K497" s="13">
        <f>IF(A497="","",YEAR(A497))</f>
      </c>
    </row>
    <row r="498" spans="1:11" x14ac:dyDescent="0.25">
      <c r="A498" s="11"/>
      <c r="B498" s="9"/>
      <c r="C498" s="9"/>
      <c r="D498" s="9"/>
      <c r="E498" s="9"/>
      <c r="F498" s="9"/>
      <c r="G498" s="12">
        <f>IF(A498="","",IFERROR(INDEX(Settings!$B$2:$B$16,MATCH(D498,Settings!$A$2:$A$16,0)),0))</f>
      </c>
      <c r="H498" s="12">
        <f>IF(A498="","",N(E498)*G498)</f>
      </c>
      <c r="I498" s="12">
        <f>IF(A498="","",IF(F498="No",H498,0))</f>
      </c>
      <c r="J498" s="13">
        <f>IF(A498="","",MONTH(A498))</f>
      </c>
      <c r="K498" s="13">
        <f>IF(A498="","",YEAR(A498))</f>
      </c>
    </row>
    <row r="499" spans="1:11" x14ac:dyDescent="0.25">
      <c r="A499" s="11"/>
      <c r="B499" s="9"/>
      <c r="C499" s="9"/>
      <c r="D499" s="9"/>
      <c r="E499" s="9"/>
      <c r="F499" s="9"/>
      <c r="G499" s="12">
        <f>IF(A499="","",IFERROR(INDEX(Settings!$B$2:$B$16,MATCH(D499,Settings!$A$2:$A$16,0)),0))</f>
      </c>
      <c r="H499" s="12">
        <f>IF(A499="","",N(E499)*G499)</f>
      </c>
      <c r="I499" s="12">
        <f>IF(A499="","",IF(F499="No",H499,0))</f>
      </c>
      <c r="J499" s="13">
        <f>IF(A499="","",MONTH(A499))</f>
      </c>
      <c r="K499" s="13">
        <f>IF(A499="","",YEAR(A499))</f>
      </c>
    </row>
    <row r="500" spans="1:11" x14ac:dyDescent="0.25">
      <c r="A500" s="11"/>
      <c r="B500" s="9"/>
      <c r="C500" s="9"/>
      <c r="D500" s="9"/>
      <c r="E500" s="9"/>
      <c r="F500" s="9"/>
      <c r="G500" s="12">
        <f>IF(A500="","",IFERROR(INDEX(Settings!$B$2:$B$16,MATCH(D500,Settings!$A$2:$A$16,0)),0))</f>
      </c>
      <c r="H500" s="12">
        <f>IF(A500="","",N(E500)*G500)</f>
      </c>
      <c r="I500" s="12">
        <f>IF(A500="","",IF(F500="No",H500,0))</f>
      </c>
      <c r="J500" s="13">
        <f>IF(A500="","",MONTH(A500))</f>
      </c>
      <c r="K500" s="13">
        <f>IF(A500="","",YEAR(A500))</f>
      </c>
    </row>
    <row r="501" spans="1:11" x14ac:dyDescent="0.25">
      <c r="A501" s="11"/>
      <c r="B501" s="9"/>
      <c r="C501" s="9"/>
      <c r="D501" s="9"/>
      <c r="E501" s="9"/>
      <c r="F501" s="9"/>
      <c r="G501" s="12">
        <f>IF(A501="","",IFERROR(INDEX(Settings!$B$2:$B$16,MATCH(D501,Settings!$A$2:$A$16,0)),0))</f>
      </c>
      <c r="H501" s="12">
        <f>IF(A501="","",N(E501)*G501)</f>
      </c>
      <c r="I501" s="12">
        <f>IF(A501="","",IF(F501="No",H501,0))</f>
      </c>
      <c r="J501" s="13">
        <f>IF(A501="","",MONTH(A501))</f>
      </c>
      <c r="K501" s="13">
        <f>IF(A501="","",YEAR(A501))</f>
      </c>
    </row>
  </sheetData>
  <conditionalFormatting sqref="F2:F501">
    <cfRule type="cellIs" dxfId="0" priority="1" operator="equal">
      <formula>"No"</formula>
    </cfRule>
  </conditionalFormatting>
  <dataValidations count="10">
    <dataValidation type="date" operator="greaterThan" allowBlank="1" showErrorMessage="1" error="Enter a date, e.g. 2026-03-14." sqref="A10:A501">
      <formula1>36526</formula1>
    </dataValidation>
    <dataValidation type="date" operator="greaterThan" allowBlank="1" showErrorMessage="1" error="Enter a date, e.g. 2026-03-14." sqref="A2:A501">
      <formula1>36526</formula1>
    </dataValidation>
    <dataValidation type="list" allowBlank="1" showErrorMessage="1" errorTitle="Pick from the list" error="Choose a value from the drop-down (edit the lists on the Settings tab)." sqref="C10:C501">
      <formula1>Settings!$D$2:$D$16</formula1>
    </dataValidation>
    <dataValidation type="list" allowBlank="1" showErrorMessage="1" errorTitle="Pick from the list" error="Choose a value from the drop-down (edit the lists on the Settings tab)." sqref="C2:C501">
      <formula1>Settings!$D$2:$D$16</formula1>
    </dataValidation>
    <dataValidation type="list" allowBlank="1" showErrorMessage="1" errorTitle="Pick from the list" error="Choose a value from the drop-down (edit the lists on the Settings tab)." sqref="D10:D501">
      <formula1>Settings!$A$2:$A$16</formula1>
    </dataValidation>
    <dataValidation type="list" allowBlank="1" showErrorMessage="1" errorTitle="Pick from the list" error="Choose a value from the drop-down (edit the lists on the Settings tab)." sqref="D2:D501">
      <formula1>Settings!$A$2:$A$16</formula1>
    </dataValidation>
    <dataValidation type="decimal" operator="greaterThanOrEqual" allowBlank="1" showErrorMessage="1" error="Enter a number (0 or more)." sqref="E10:E501">
      <formula1>0</formula1>
    </dataValidation>
    <dataValidation type="decimal" operator="greaterThanOrEqual" allowBlank="1" showErrorMessage="1" error="Enter a number (0 or more)." sqref="E2:E501">
      <formula1>0</formula1>
    </dataValidation>
    <dataValidation type="list" allowBlank="1" showErrorMessage="1" errorTitle="Pick from the list" error="Choose a value from the drop-down (edit the lists on the Settings tab)." sqref="F10:F501">
      <formula1>"Yes,No"</formula1>
    </dataValidation>
    <dataValidation type="list" allowBlank="1" showErrorMessage="1" errorTitle="Pick from the list" error="Choose a value from the drop-down (edit the lists on the Settings tab)." sqref="F2:F501">
      <formula1>"Yes,No"</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2" customWidth="1"/>
    <col min="3" max="3" width="30" customWidth="1"/>
    <col min="4" max="4" width="11" customWidth="1"/>
    <col min="5" max="6" width="7" customWidth="1"/>
  </cols>
  <sheetData>
    <row r="1" ht="30" customHeight="1" spans="1:6" x14ac:dyDescent="0.25">
      <c r="A1" s="8" t="s">
        <v>43</v>
      </c>
      <c r="B1" s="8" t="s">
        <v>50</v>
      </c>
      <c r="C1" s="8" t="s">
        <v>51</v>
      </c>
      <c r="D1" s="8" t="s">
        <v>52</v>
      </c>
      <c r="E1" s="8" t="s">
        <v>16</v>
      </c>
      <c r="F1" s="8" t="s">
        <v>36</v>
      </c>
    </row>
    <row r="2" spans="1:6" x14ac:dyDescent="0.25">
      <c r="A2" s="11"/>
      <c r="B2" s="9"/>
      <c r="C2" s="9"/>
      <c r="D2" s="10"/>
      <c r="E2" s="13">
        <f>IF(A2="","",MONTH(A2))</f>
      </c>
      <c r="F2" s="13">
        <f>IF(A2="","",YEAR(A2))</f>
      </c>
    </row>
    <row r="3" spans="1:6" x14ac:dyDescent="0.25">
      <c r="A3" s="11"/>
      <c r="B3" s="9"/>
      <c r="C3" s="9"/>
      <c r="D3" s="10"/>
      <c r="E3" s="13">
        <f>IF(A3="","",MONTH(A3))</f>
      </c>
      <c r="F3" s="13">
        <f>IF(A3="","",YEAR(A3))</f>
      </c>
    </row>
    <row r="4" spans="1:6" x14ac:dyDescent="0.25">
      <c r="A4" s="11"/>
      <c r="B4" s="9"/>
      <c r="C4" s="9"/>
      <c r="D4" s="10"/>
      <c r="E4" s="13">
        <f>IF(A4="","",MONTH(A4))</f>
      </c>
      <c r="F4" s="13">
        <f>IF(A4="","",YEAR(A4))</f>
      </c>
    </row>
    <row r="5" spans="1:6" x14ac:dyDescent="0.25">
      <c r="A5" s="11"/>
      <c r="B5" s="9"/>
      <c r="C5" s="9"/>
      <c r="D5" s="10"/>
      <c r="E5" s="13">
        <f>IF(A5="","",MONTH(A5))</f>
      </c>
      <c r="F5" s="13">
        <f>IF(A5="","",YEAR(A5))</f>
      </c>
    </row>
    <row r="6" spans="1:6" x14ac:dyDescent="0.25">
      <c r="A6" s="11"/>
      <c r="B6" s="9"/>
      <c r="C6" s="9"/>
      <c r="D6" s="10"/>
      <c r="E6" s="13">
        <f>IF(A6="","",MONTH(A6))</f>
      </c>
      <c r="F6" s="13">
        <f>IF(A6="","",YEAR(A6))</f>
      </c>
    </row>
    <row r="7" spans="1:6" x14ac:dyDescent="0.25">
      <c r="A7" s="11"/>
      <c r="B7" s="9"/>
      <c r="C7" s="9"/>
      <c r="D7" s="10"/>
      <c r="E7" s="13">
        <f>IF(A7="","",MONTH(A7))</f>
      </c>
      <c r="F7" s="13">
        <f>IF(A7="","",YEAR(A7))</f>
      </c>
    </row>
    <row r="8" spans="1:6" x14ac:dyDescent="0.25">
      <c r="A8" s="11"/>
      <c r="B8" s="9"/>
      <c r="C8" s="9"/>
      <c r="D8" s="10"/>
      <c r="E8" s="13">
        <f>IF(A8="","",MONTH(A8))</f>
      </c>
      <c r="F8" s="13">
        <f>IF(A8="","",YEAR(A8))</f>
      </c>
    </row>
    <row r="9" spans="1:6" x14ac:dyDescent="0.25">
      <c r="A9" s="11"/>
      <c r="B9" s="9"/>
      <c r="C9" s="9"/>
      <c r="D9" s="10"/>
      <c r="E9" s="13">
        <f>IF(A9="","",MONTH(A9))</f>
      </c>
      <c r="F9" s="13">
        <f>IF(A9="","",YEAR(A9))</f>
      </c>
    </row>
    <row r="10" spans="1:6" x14ac:dyDescent="0.25">
      <c r="A10" s="11"/>
      <c r="B10" s="9"/>
      <c r="C10" s="9"/>
      <c r="D10" s="10"/>
      <c r="E10" s="13">
        <f>IF(A10="","",MONTH(A10))</f>
      </c>
      <c r="F10" s="13">
        <f>IF(A10="","",YEAR(A10))</f>
      </c>
    </row>
    <row r="11" spans="1:6" x14ac:dyDescent="0.25">
      <c r="A11" s="11"/>
      <c r="B11" s="9"/>
      <c r="C11" s="9"/>
      <c r="D11" s="10"/>
      <c r="E11" s="13">
        <f>IF(A11="","",MONTH(A11))</f>
      </c>
      <c r="F11" s="13">
        <f>IF(A11="","",YEAR(A11))</f>
      </c>
    </row>
    <row r="12" spans="1:6" x14ac:dyDescent="0.25">
      <c r="A12" s="11"/>
      <c r="B12" s="9"/>
      <c r="C12" s="9"/>
      <c r="D12" s="10"/>
      <c r="E12" s="13">
        <f>IF(A12="","",MONTH(A12))</f>
      </c>
      <c r="F12" s="13">
        <f>IF(A12="","",YEAR(A12))</f>
      </c>
    </row>
    <row r="13" spans="1:6" x14ac:dyDescent="0.25">
      <c r="A13" s="11"/>
      <c r="B13" s="9"/>
      <c r="C13" s="9"/>
      <c r="D13" s="10"/>
      <c r="E13" s="13">
        <f>IF(A13="","",MONTH(A13))</f>
      </c>
      <c r="F13" s="13">
        <f>IF(A13="","",YEAR(A13))</f>
      </c>
    </row>
    <row r="14" spans="1:6" x14ac:dyDescent="0.25">
      <c r="A14" s="11"/>
      <c r="B14" s="9"/>
      <c r="C14" s="9"/>
      <c r="D14" s="10"/>
      <c r="E14" s="13">
        <f>IF(A14="","",MONTH(A14))</f>
      </c>
      <c r="F14" s="13">
        <f>IF(A14="","",YEAR(A14))</f>
      </c>
    </row>
    <row r="15" spans="1:6" x14ac:dyDescent="0.25">
      <c r="A15" s="11"/>
      <c r="B15" s="9"/>
      <c r="C15" s="9"/>
      <c r="D15" s="10"/>
      <c r="E15" s="13">
        <f>IF(A15="","",MONTH(A15))</f>
      </c>
      <c r="F15" s="13">
        <f>IF(A15="","",YEAR(A15))</f>
      </c>
    </row>
    <row r="16" spans="1:6" x14ac:dyDescent="0.25">
      <c r="A16" s="11"/>
      <c r="B16" s="9"/>
      <c r="C16" s="9"/>
      <c r="D16" s="10"/>
      <c r="E16" s="13">
        <f>IF(A16="","",MONTH(A16))</f>
      </c>
      <c r="F16" s="13">
        <f>IF(A16="","",YEAR(A16))</f>
      </c>
    </row>
    <row r="17" spans="1:6" x14ac:dyDescent="0.25">
      <c r="A17" s="11"/>
      <c r="B17" s="9"/>
      <c r="C17" s="9"/>
      <c r="D17" s="10"/>
      <c r="E17" s="13">
        <f>IF(A17="","",MONTH(A17))</f>
      </c>
      <c r="F17" s="13">
        <f>IF(A17="","",YEAR(A17))</f>
      </c>
    </row>
    <row r="18" spans="1:6" x14ac:dyDescent="0.25">
      <c r="A18" s="11"/>
      <c r="B18" s="9"/>
      <c r="C18" s="9"/>
      <c r="D18" s="10"/>
      <c r="E18" s="13">
        <f>IF(A18="","",MONTH(A18))</f>
      </c>
      <c r="F18" s="13">
        <f>IF(A18="","",YEAR(A18))</f>
      </c>
    </row>
    <row r="19" spans="1:6" x14ac:dyDescent="0.25">
      <c r="A19" s="11"/>
      <c r="B19" s="9"/>
      <c r="C19" s="9"/>
      <c r="D19" s="10"/>
      <c r="E19" s="13">
        <f>IF(A19="","",MONTH(A19))</f>
      </c>
      <c r="F19" s="13">
        <f>IF(A19="","",YEAR(A19))</f>
      </c>
    </row>
    <row r="20" spans="1:6" x14ac:dyDescent="0.25">
      <c r="A20" s="11"/>
      <c r="B20" s="9"/>
      <c r="C20" s="9"/>
      <c r="D20" s="10"/>
      <c r="E20" s="13">
        <f>IF(A20="","",MONTH(A20))</f>
      </c>
      <c r="F20" s="13">
        <f>IF(A20="","",YEAR(A20))</f>
      </c>
    </row>
    <row r="21" spans="1:6" x14ac:dyDescent="0.25">
      <c r="A21" s="11"/>
      <c r="B21" s="9"/>
      <c r="C21" s="9"/>
      <c r="D21" s="10"/>
      <c r="E21" s="13">
        <f>IF(A21="","",MONTH(A21))</f>
      </c>
      <c r="F21" s="13">
        <f>IF(A21="","",YEAR(A21))</f>
      </c>
    </row>
    <row r="22" spans="1:6" x14ac:dyDescent="0.25">
      <c r="A22" s="11"/>
      <c r="B22" s="9"/>
      <c r="C22" s="9"/>
      <c r="D22" s="10"/>
      <c r="E22" s="13">
        <f>IF(A22="","",MONTH(A22))</f>
      </c>
      <c r="F22" s="13">
        <f>IF(A22="","",YEAR(A22))</f>
      </c>
    </row>
    <row r="23" spans="1:6" x14ac:dyDescent="0.25">
      <c r="A23" s="11"/>
      <c r="B23" s="9"/>
      <c r="C23" s="9"/>
      <c r="D23" s="10"/>
      <c r="E23" s="13">
        <f>IF(A23="","",MONTH(A23))</f>
      </c>
      <c r="F23" s="13">
        <f>IF(A23="","",YEAR(A23))</f>
      </c>
    </row>
    <row r="24" spans="1:6" x14ac:dyDescent="0.25">
      <c r="A24" s="11"/>
      <c r="B24" s="9"/>
      <c r="C24" s="9"/>
      <c r="D24" s="10"/>
      <c r="E24" s="13">
        <f>IF(A24="","",MONTH(A24))</f>
      </c>
      <c r="F24" s="13">
        <f>IF(A24="","",YEAR(A24))</f>
      </c>
    </row>
    <row r="25" spans="1:6" x14ac:dyDescent="0.25">
      <c r="A25" s="11"/>
      <c r="B25" s="9"/>
      <c r="C25" s="9"/>
      <c r="D25" s="10"/>
      <c r="E25" s="13">
        <f>IF(A25="","",MONTH(A25))</f>
      </c>
      <c r="F25" s="13">
        <f>IF(A25="","",YEAR(A25))</f>
      </c>
    </row>
    <row r="26" spans="1:6" x14ac:dyDescent="0.25">
      <c r="A26" s="11"/>
      <c r="B26" s="9"/>
      <c r="C26" s="9"/>
      <c r="D26" s="10"/>
      <c r="E26" s="13">
        <f>IF(A26="","",MONTH(A26))</f>
      </c>
      <c r="F26" s="13">
        <f>IF(A26="","",YEAR(A26))</f>
      </c>
    </row>
    <row r="27" spans="1:6" x14ac:dyDescent="0.25">
      <c r="A27" s="11"/>
      <c r="B27" s="9"/>
      <c r="C27" s="9"/>
      <c r="D27" s="10"/>
      <c r="E27" s="13">
        <f>IF(A27="","",MONTH(A27))</f>
      </c>
      <c r="F27" s="13">
        <f>IF(A27="","",YEAR(A27))</f>
      </c>
    </row>
    <row r="28" spans="1:6" x14ac:dyDescent="0.25">
      <c r="A28" s="11"/>
      <c r="B28" s="9"/>
      <c r="C28" s="9"/>
      <c r="D28" s="10"/>
      <c r="E28" s="13">
        <f>IF(A28="","",MONTH(A28))</f>
      </c>
      <c r="F28" s="13">
        <f>IF(A28="","",YEAR(A28))</f>
      </c>
    </row>
    <row r="29" spans="1:6" x14ac:dyDescent="0.25">
      <c r="A29" s="11"/>
      <c r="B29" s="9"/>
      <c r="C29" s="9"/>
      <c r="D29" s="10"/>
      <c r="E29" s="13">
        <f>IF(A29="","",MONTH(A29))</f>
      </c>
      <c r="F29" s="13">
        <f>IF(A29="","",YEAR(A29))</f>
      </c>
    </row>
    <row r="30" spans="1:6" x14ac:dyDescent="0.25">
      <c r="A30" s="11"/>
      <c r="B30" s="9"/>
      <c r="C30" s="9"/>
      <c r="D30" s="10"/>
      <c r="E30" s="13">
        <f>IF(A30="","",MONTH(A30))</f>
      </c>
      <c r="F30" s="13">
        <f>IF(A30="","",YEAR(A30))</f>
      </c>
    </row>
    <row r="31" spans="1:6" x14ac:dyDescent="0.25">
      <c r="A31" s="11"/>
      <c r="B31" s="9"/>
      <c r="C31" s="9"/>
      <c r="D31" s="10"/>
      <c r="E31" s="13">
        <f>IF(A31="","",MONTH(A31))</f>
      </c>
      <c r="F31" s="13">
        <f>IF(A31="","",YEAR(A31))</f>
      </c>
    </row>
    <row r="32" spans="1:6" x14ac:dyDescent="0.25">
      <c r="A32" s="11"/>
      <c r="B32" s="9"/>
      <c r="C32" s="9"/>
      <c r="D32" s="10"/>
      <c r="E32" s="13">
        <f>IF(A32="","",MONTH(A32))</f>
      </c>
      <c r="F32" s="13">
        <f>IF(A32="","",YEAR(A32))</f>
      </c>
    </row>
    <row r="33" spans="1:6" x14ac:dyDescent="0.25">
      <c r="A33" s="11"/>
      <c r="B33" s="9"/>
      <c r="C33" s="9"/>
      <c r="D33" s="10"/>
      <c r="E33" s="13">
        <f>IF(A33="","",MONTH(A33))</f>
      </c>
      <c r="F33" s="13">
        <f>IF(A33="","",YEAR(A33))</f>
      </c>
    </row>
    <row r="34" spans="1:6" x14ac:dyDescent="0.25">
      <c r="A34" s="11"/>
      <c r="B34" s="9"/>
      <c r="C34" s="9"/>
      <c r="D34" s="10"/>
      <c r="E34" s="13">
        <f>IF(A34="","",MONTH(A34))</f>
      </c>
      <c r="F34" s="13">
        <f>IF(A34="","",YEAR(A34))</f>
      </c>
    </row>
    <row r="35" spans="1:6" x14ac:dyDescent="0.25">
      <c r="A35" s="11"/>
      <c r="B35" s="9"/>
      <c r="C35" s="9"/>
      <c r="D35" s="10"/>
      <c r="E35" s="13">
        <f>IF(A35="","",MONTH(A35))</f>
      </c>
      <c r="F35" s="13">
        <f>IF(A35="","",YEAR(A35))</f>
      </c>
    </row>
    <row r="36" spans="1:6" x14ac:dyDescent="0.25">
      <c r="A36" s="11"/>
      <c r="B36" s="9"/>
      <c r="C36" s="9"/>
      <c r="D36" s="10"/>
      <c r="E36" s="13">
        <f>IF(A36="","",MONTH(A36))</f>
      </c>
      <c r="F36" s="13">
        <f>IF(A36="","",YEAR(A36))</f>
      </c>
    </row>
    <row r="37" spans="1:6" x14ac:dyDescent="0.25">
      <c r="A37" s="11"/>
      <c r="B37" s="9"/>
      <c r="C37" s="9"/>
      <c r="D37" s="10"/>
      <c r="E37" s="13">
        <f>IF(A37="","",MONTH(A37))</f>
      </c>
      <c r="F37" s="13">
        <f>IF(A37="","",YEAR(A37))</f>
      </c>
    </row>
    <row r="38" spans="1:6" x14ac:dyDescent="0.25">
      <c r="A38" s="11"/>
      <c r="B38" s="9"/>
      <c r="C38" s="9"/>
      <c r="D38" s="10"/>
      <c r="E38" s="13">
        <f>IF(A38="","",MONTH(A38))</f>
      </c>
      <c r="F38" s="13">
        <f>IF(A38="","",YEAR(A38))</f>
      </c>
    </row>
    <row r="39" spans="1:6" x14ac:dyDescent="0.25">
      <c r="A39" s="11"/>
      <c r="B39" s="9"/>
      <c r="C39" s="9"/>
      <c r="D39" s="10"/>
      <c r="E39" s="13">
        <f>IF(A39="","",MONTH(A39))</f>
      </c>
      <c r="F39" s="13">
        <f>IF(A39="","",YEAR(A39))</f>
      </c>
    </row>
    <row r="40" spans="1:6" x14ac:dyDescent="0.25">
      <c r="A40" s="11"/>
      <c r="B40" s="9"/>
      <c r="C40" s="9"/>
      <c r="D40" s="10"/>
      <c r="E40" s="13">
        <f>IF(A40="","",MONTH(A40))</f>
      </c>
      <c r="F40" s="13">
        <f>IF(A40="","",YEAR(A40))</f>
      </c>
    </row>
    <row r="41" spans="1:6" x14ac:dyDescent="0.25">
      <c r="A41" s="11"/>
      <c r="B41" s="9"/>
      <c r="C41" s="9"/>
      <c r="D41" s="10"/>
      <c r="E41" s="13">
        <f>IF(A41="","",MONTH(A41))</f>
      </c>
      <c r="F41" s="13">
        <f>IF(A41="","",YEAR(A41))</f>
      </c>
    </row>
    <row r="42" spans="1:6" x14ac:dyDescent="0.25">
      <c r="A42" s="11"/>
      <c r="B42" s="9"/>
      <c r="C42" s="9"/>
      <c r="D42" s="10"/>
      <c r="E42" s="13">
        <f>IF(A42="","",MONTH(A42))</f>
      </c>
      <c r="F42" s="13">
        <f>IF(A42="","",YEAR(A42))</f>
      </c>
    </row>
    <row r="43" spans="1:6" x14ac:dyDescent="0.25">
      <c r="A43" s="11"/>
      <c r="B43" s="9"/>
      <c r="C43" s="9"/>
      <c r="D43" s="10"/>
      <c r="E43" s="13">
        <f>IF(A43="","",MONTH(A43))</f>
      </c>
      <c r="F43" s="13">
        <f>IF(A43="","",YEAR(A43))</f>
      </c>
    </row>
    <row r="44" spans="1:6" x14ac:dyDescent="0.25">
      <c r="A44" s="11"/>
      <c r="B44" s="9"/>
      <c r="C44" s="9"/>
      <c r="D44" s="10"/>
      <c r="E44" s="13">
        <f>IF(A44="","",MONTH(A44))</f>
      </c>
      <c r="F44" s="13">
        <f>IF(A44="","",YEAR(A44))</f>
      </c>
    </row>
    <row r="45" spans="1:6" x14ac:dyDescent="0.25">
      <c r="A45" s="11"/>
      <c r="B45" s="9"/>
      <c r="C45" s="9"/>
      <c r="D45" s="10"/>
      <c r="E45" s="13">
        <f>IF(A45="","",MONTH(A45))</f>
      </c>
      <c r="F45" s="13">
        <f>IF(A45="","",YEAR(A45))</f>
      </c>
    </row>
    <row r="46" spans="1:6" x14ac:dyDescent="0.25">
      <c r="A46" s="11"/>
      <c r="B46" s="9"/>
      <c r="C46" s="9"/>
      <c r="D46" s="10"/>
      <c r="E46" s="13">
        <f>IF(A46="","",MONTH(A46))</f>
      </c>
      <c r="F46" s="13">
        <f>IF(A46="","",YEAR(A46))</f>
      </c>
    </row>
    <row r="47" spans="1:6" x14ac:dyDescent="0.25">
      <c r="A47" s="11"/>
      <c r="B47" s="9"/>
      <c r="C47" s="9"/>
      <c r="D47" s="10"/>
      <c r="E47" s="13">
        <f>IF(A47="","",MONTH(A47))</f>
      </c>
      <c r="F47" s="13">
        <f>IF(A47="","",YEAR(A47))</f>
      </c>
    </row>
    <row r="48" spans="1:6" x14ac:dyDescent="0.25">
      <c r="A48" s="11"/>
      <c r="B48" s="9"/>
      <c r="C48" s="9"/>
      <c r="D48" s="10"/>
      <c r="E48" s="13">
        <f>IF(A48="","",MONTH(A48))</f>
      </c>
      <c r="F48" s="13">
        <f>IF(A48="","",YEAR(A48))</f>
      </c>
    </row>
    <row r="49" spans="1:6" x14ac:dyDescent="0.25">
      <c r="A49" s="11"/>
      <c r="B49" s="9"/>
      <c r="C49" s="9"/>
      <c r="D49" s="10"/>
      <c r="E49" s="13">
        <f>IF(A49="","",MONTH(A49))</f>
      </c>
      <c r="F49" s="13">
        <f>IF(A49="","",YEAR(A49))</f>
      </c>
    </row>
    <row r="50" spans="1:6" x14ac:dyDescent="0.25">
      <c r="A50" s="11"/>
      <c r="B50" s="9"/>
      <c r="C50" s="9"/>
      <c r="D50" s="10"/>
      <c r="E50" s="13">
        <f>IF(A50="","",MONTH(A50))</f>
      </c>
      <c r="F50" s="13">
        <f>IF(A50="","",YEAR(A50))</f>
      </c>
    </row>
    <row r="51" spans="1:6" x14ac:dyDescent="0.25">
      <c r="A51" s="11"/>
      <c r="B51" s="9"/>
      <c r="C51" s="9"/>
      <c r="D51" s="10"/>
      <c r="E51" s="13">
        <f>IF(A51="","",MONTH(A51))</f>
      </c>
      <c r="F51" s="13">
        <f>IF(A51="","",YEAR(A51))</f>
      </c>
    </row>
    <row r="52" spans="1:6" x14ac:dyDescent="0.25">
      <c r="A52" s="11"/>
      <c r="B52" s="9"/>
      <c r="C52" s="9"/>
      <c r="D52" s="10"/>
      <c r="E52" s="13">
        <f>IF(A52="","",MONTH(A52))</f>
      </c>
      <c r="F52" s="13">
        <f>IF(A52="","",YEAR(A52))</f>
      </c>
    </row>
    <row r="53" spans="1:6" x14ac:dyDescent="0.25">
      <c r="A53" s="11"/>
      <c r="B53" s="9"/>
      <c r="C53" s="9"/>
      <c r="D53" s="10"/>
      <c r="E53" s="13">
        <f>IF(A53="","",MONTH(A53))</f>
      </c>
      <c r="F53" s="13">
        <f>IF(A53="","",YEAR(A53))</f>
      </c>
    </row>
    <row r="54" spans="1:6" x14ac:dyDescent="0.25">
      <c r="A54" s="11"/>
      <c r="B54" s="9"/>
      <c r="C54" s="9"/>
      <c r="D54" s="10"/>
      <c r="E54" s="13">
        <f>IF(A54="","",MONTH(A54))</f>
      </c>
      <c r="F54" s="13">
        <f>IF(A54="","",YEAR(A54))</f>
      </c>
    </row>
    <row r="55" spans="1:6" x14ac:dyDescent="0.25">
      <c r="A55" s="11"/>
      <c r="B55" s="9"/>
      <c r="C55" s="9"/>
      <c r="D55" s="10"/>
      <c r="E55" s="13">
        <f>IF(A55="","",MONTH(A55))</f>
      </c>
      <c r="F55" s="13">
        <f>IF(A55="","",YEAR(A55))</f>
      </c>
    </row>
    <row r="56" spans="1:6" x14ac:dyDescent="0.25">
      <c r="A56" s="11"/>
      <c r="B56" s="9"/>
      <c r="C56" s="9"/>
      <c r="D56" s="10"/>
      <c r="E56" s="13">
        <f>IF(A56="","",MONTH(A56))</f>
      </c>
      <c r="F56" s="13">
        <f>IF(A56="","",YEAR(A56))</f>
      </c>
    </row>
    <row r="57" spans="1:6" x14ac:dyDescent="0.25">
      <c r="A57" s="11"/>
      <c r="B57" s="9"/>
      <c r="C57" s="9"/>
      <c r="D57" s="10"/>
      <c r="E57" s="13">
        <f>IF(A57="","",MONTH(A57))</f>
      </c>
      <c r="F57" s="13">
        <f>IF(A57="","",YEAR(A57))</f>
      </c>
    </row>
    <row r="58" spans="1:6" x14ac:dyDescent="0.25">
      <c r="A58" s="11"/>
      <c r="B58" s="9"/>
      <c r="C58" s="9"/>
      <c r="D58" s="10"/>
      <c r="E58" s="13">
        <f>IF(A58="","",MONTH(A58))</f>
      </c>
      <c r="F58" s="13">
        <f>IF(A58="","",YEAR(A58))</f>
      </c>
    </row>
    <row r="59" spans="1:6" x14ac:dyDescent="0.25">
      <c r="A59" s="11"/>
      <c r="B59" s="9"/>
      <c r="C59" s="9"/>
      <c r="D59" s="10"/>
      <c r="E59" s="13">
        <f>IF(A59="","",MONTH(A59))</f>
      </c>
      <c r="F59" s="13">
        <f>IF(A59="","",YEAR(A59))</f>
      </c>
    </row>
    <row r="60" spans="1:6" x14ac:dyDescent="0.25">
      <c r="A60" s="11"/>
      <c r="B60" s="9"/>
      <c r="C60" s="9"/>
      <c r="D60" s="10"/>
      <c r="E60" s="13">
        <f>IF(A60="","",MONTH(A60))</f>
      </c>
      <c r="F60" s="13">
        <f>IF(A60="","",YEAR(A60))</f>
      </c>
    </row>
    <row r="61" spans="1:6" x14ac:dyDescent="0.25">
      <c r="A61" s="11"/>
      <c r="B61" s="9"/>
      <c r="C61" s="9"/>
      <c r="D61" s="10"/>
      <c r="E61" s="13">
        <f>IF(A61="","",MONTH(A61))</f>
      </c>
      <c r="F61" s="13">
        <f>IF(A61="","",YEAR(A61))</f>
      </c>
    </row>
    <row r="62" spans="1:6" x14ac:dyDescent="0.25">
      <c r="A62" s="11"/>
      <c r="B62" s="9"/>
      <c r="C62" s="9"/>
      <c r="D62" s="10"/>
      <c r="E62" s="13">
        <f>IF(A62="","",MONTH(A62))</f>
      </c>
      <c r="F62" s="13">
        <f>IF(A62="","",YEAR(A62))</f>
      </c>
    </row>
    <row r="63" spans="1:6" x14ac:dyDescent="0.25">
      <c r="A63" s="11"/>
      <c r="B63" s="9"/>
      <c r="C63" s="9"/>
      <c r="D63" s="10"/>
      <c r="E63" s="13">
        <f>IF(A63="","",MONTH(A63))</f>
      </c>
      <c r="F63" s="13">
        <f>IF(A63="","",YEAR(A63))</f>
      </c>
    </row>
    <row r="64" spans="1:6" x14ac:dyDescent="0.25">
      <c r="A64" s="11"/>
      <c r="B64" s="9"/>
      <c r="C64" s="9"/>
      <c r="D64" s="10"/>
      <c r="E64" s="13">
        <f>IF(A64="","",MONTH(A64))</f>
      </c>
      <c r="F64" s="13">
        <f>IF(A64="","",YEAR(A64))</f>
      </c>
    </row>
    <row r="65" spans="1:6" x14ac:dyDescent="0.25">
      <c r="A65" s="11"/>
      <c r="B65" s="9"/>
      <c r="C65" s="9"/>
      <c r="D65" s="10"/>
      <c r="E65" s="13">
        <f>IF(A65="","",MONTH(A65))</f>
      </c>
      <c r="F65" s="13">
        <f>IF(A65="","",YEAR(A65))</f>
      </c>
    </row>
    <row r="66" spans="1:6" x14ac:dyDescent="0.25">
      <c r="A66" s="11"/>
      <c r="B66" s="9"/>
      <c r="C66" s="9"/>
      <c r="D66" s="10"/>
      <c r="E66" s="13">
        <f>IF(A66="","",MONTH(A66))</f>
      </c>
      <c r="F66" s="13">
        <f>IF(A66="","",YEAR(A66))</f>
      </c>
    </row>
    <row r="67" spans="1:6" x14ac:dyDescent="0.25">
      <c r="A67" s="11"/>
      <c r="B67" s="9"/>
      <c r="C67" s="9"/>
      <c r="D67" s="10"/>
      <c r="E67" s="13">
        <f>IF(A67="","",MONTH(A67))</f>
      </c>
      <c r="F67" s="13">
        <f>IF(A67="","",YEAR(A67))</f>
      </c>
    </row>
    <row r="68" spans="1:6" x14ac:dyDescent="0.25">
      <c r="A68" s="11"/>
      <c r="B68" s="9"/>
      <c r="C68" s="9"/>
      <c r="D68" s="10"/>
      <c r="E68" s="13">
        <f>IF(A68="","",MONTH(A68))</f>
      </c>
      <c r="F68" s="13">
        <f>IF(A68="","",YEAR(A68))</f>
      </c>
    </row>
    <row r="69" spans="1:6" x14ac:dyDescent="0.25">
      <c r="A69" s="11"/>
      <c r="B69" s="9"/>
      <c r="C69" s="9"/>
      <c r="D69" s="10"/>
      <c r="E69" s="13">
        <f>IF(A69="","",MONTH(A69))</f>
      </c>
      <c r="F69" s="13">
        <f>IF(A69="","",YEAR(A69))</f>
      </c>
    </row>
    <row r="70" spans="1:6" x14ac:dyDescent="0.25">
      <c r="A70" s="11"/>
      <c r="B70" s="9"/>
      <c r="C70" s="9"/>
      <c r="D70" s="10"/>
      <c r="E70" s="13">
        <f>IF(A70="","",MONTH(A70))</f>
      </c>
      <c r="F70" s="13">
        <f>IF(A70="","",YEAR(A70))</f>
      </c>
    </row>
    <row r="71" spans="1:6" x14ac:dyDescent="0.25">
      <c r="A71" s="11"/>
      <c r="B71" s="9"/>
      <c r="C71" s="9"/>
      <c r="D71" s="10"/>
      <c r="E71" s="13">
        <f>IF(A71="","",MONTH(A71))</f>
      </c>
      <c r="F71" s="13">
        <f>IF(A71="","",YEAR(A71))</f>
      </c>
    </row>
    <row r="72" spans="1:6" x14ac:dyDescent="0.25">
      <c r="A72" s="11"/>
      <c r="B72" s="9"/>
      <c r="C72" s="9"/>
      <c r="D72" s="10"/>
      <c r="E72" s="13">
        <f>IF(A72="","",MONTH(A72))</f>
      </c>
      <c r="F72" s="13">
        <f>IF(A72="","",YEAR(A72))</f>
      </c>
    </row>
    <row r="73" spans="1:6" x14ac:dyDescent="0.25">
      <c r="A73" s="11"/>
      <c r="B73" s="9"/>
      <c r="C73" s="9"/>
      <c r="D73" s="10"/>
      <c r="E73" s="13">
        <f>IF(A73="","",MONTH(A73))</f>
      </c>
      <c r="F73" s="13">
        <f>IF(A73="","",YEAR(A73))</f>
      </c>
    </row>
    <row r="74" spans="1:6" x14ac:dyDescent="0.25">
      <c r="A74" s="11"/>
      <c r="B74" s="9"/>
      <c r="C74" s="9"/>
      <c r="D74" s="10"/>
      <c r="E74" s="13">
        <f>IF(A74="","",MONTH(A74))</f>
      </c>
      <c r="F74" s="13">
        <f>IF(A74="","",YEAR(A74))</f>
      </c>
    </row>
    <row r="75" spans="1:6" x14ac:dyDescent="0.25">
      <c r="A75" s="11"/>
      <c r="B75" s="9"/>
      <c r="C75" s="9"/>
      <c r="D75" s="10"/>
      <c r="E75" s="13">
        <f>IF(A75="","",MONTH(A75))</f>
      </c>
      <c r="F75" s="13">
        <f>IF(A75="","",YEAR(A75))</f>
      </c>
    </row>
    <row r="76" spans="1:6" x14ac:dyDescent="0.25">
      <c r="A76" s="11"/>
      <c r="B76" s="9"/>
      <c r="C76" s="9"/>
      <c r="D76" s="10"/>
      <c r="E76" s="13">
        <f>IF(A76="","",MONTH(A76))</f>
      </c>
      <c r="F76" s="13">
        <f>IF(A76="","",YEAR(A76))</f>
      </c>
    </row>
    <row r="77" spans="1:6" x14ac:dyDescent="0.25">
      <c r="A77" s="11"/>
      <c r="B77" s="9"/>
      <c r="C77" s="9"/>
      <c r="D77" s="10"/>
      <c r="E77" s="13">
        <f>IF(A77="","",MONTH(A77))</f>
      </c>
      <c r="F77" s="13">
        <f>IF(A77="","",YEAR(A77))</f>
      </c>
    </row>
    <row r="78" spans="1:6" x14ac:dyDescent="0.25">
      <c r="A78" s="11"/>
      <c r="B78" s="9"/>
      <c r="C78" s="9"/>
      <c r="D78" s="10"/>
      <c r="E78" s="13">
        <f>IF(A78="","",MONTH(A78))</f>
      </c>
      <c r="F78" s="13">
        <f>IF(A78="","",YEAR(A78))</f>
      </c>
    </row>
    <row r="79" spans="1:6" x14ac:dyDescent="0.25">
      <c r="A79" s="11"/>
      <c r="B79" s="9"/>
      <c r="C79" s="9"/>
      <c r="D79" s="10"/>
      <c r="E79" s="13">
        <f>IF(A79="","",MONTH(A79))</f>
      </c>
      <c r="F79" s="13">
        <f>IF(A79="","",YEAR(A79))</f>
      </c>
    </row>
    <row r="80" spans="1:6" x14ac:dyDescent="0.25">
      <c r="A80" s="11"/>
      <c r="B80" s="9"/>
      <c r="C80" s="9"/>
      <c r="D80" s="10"/>
      <c r="E80" s="13">
        <f>IF(A80="","",MONTH(A80))</f>
      </c>
      <c r="F80" s="13">
        <f>IF(A80="","",YEAR(A80))</f>
      </c>
    </row>
    <row r="81" spans="1:6" x14ac:dyDescent="0.25">
      <c r="A81" s="11"/>
      <c r="B81" s="9"/>
      <c r="C81" s="9"/>
      <c r="D81" s="10"/>
      <c r="E81" s="13">
        <f>IF(A81="","",MONTH(A81))</f>
      </c>
      <c r="F81" s="13">
        <f>IF(A81="","",YEAR(A81))</f>
      </c>
    </row>
    <row r="82" spans="1:6" x14ac:dyDescent="0.25">
      <c r="A82" s="11"/>
      <c r="B82" s="9"/>
      <c r="C82" s="9"/>
      <c r="D82" s="10"/>
      <c r="E82" s="13">
        <f>IF(A82="","",MONTH(A82))</f>
      </c>
      <c r="F82" s="13">
        <f>IF(A82="","",YEAR(A82))</f>
      </c>
    </row>
    <row r="83" spans="1:6" x14ac:dyDescent="0.25">
      <c r="A83" s="11"/>
      <c r="B83" s="9"/>
      <c r="C83" s="9"/>
      <c r="D83" s="10"/>
      <c r="E83" s="13">
        <f>IF(A83="","",MONTH(A83))</f>
      </c>
      <c r="F83" s="13">
        <f>IF(A83="","",YEAR(A83))</f>
      </c>
    </row>
    <row r="84" spans="1:6" x14ac:dyDescent="0.25">
      <c r="A84" s="11"/>
      <c r="B84" s="9"/>
      <c r="C84" s="9"/>
      <c r="D84" s="10"/>
      <c r="E84" s="13">
        <f>IF(A84="","",MONTH(A84))</f>
      </c>
      <c r="F84" s="13">
        <f>IF(A84="","",YEAR(A84))</f>
      </c>
    </row>
    <row r="85" spans="1:6" x14ac:dyDescent="0.25">
      <c r="A85" s="11"/>
      <c r="B85" s="9"/>
      <c r="C85" s="9"/>
      <c r="D85" s="10"/>
      <c r="E85" s="13">
        <f>IF(A85="","",MONTH(A85))</f>
      </c>
      <c r="F85" s="13">
        <f>IF(A85="","",YEAR(A85))</f>
      </c>
    </row>
    <row r="86" spans="1:6" x14ac:dyDescent="0.25">
      <c r="A86" s="11"/>
      <c r="B86" s="9"/>
      <c r="C86" s="9"/>
      <c r="D86" s="10"/>
      <c r="E86" s="13">
        <f>IF(A86="","",MONTH(A86))</f>
      </c>
      <c r="F86" s="13">
        <f>IF(A86="","",YEAR(A86))</f>
      </c>
    </row>
    <row r="87" spans="1:6" x14ac:dyDescent="0.25">
      <c r="A87" s="11"/>
      <c r="B87" s="9"/>
      <c r="C87" s="9"/>
      <c r="D87" s="10"/>
      <c r="E87" s="13">
        <f>IF(A87="","",MONTH(A87))</f>
      </c>
      <c r="F87" s="13">
        <f>IF(A87="","",YEAR(A87))</f>
      </c>
    </row>
    <row r="88" spans="1:6" x14ac:dyDescent="0.25">
      <c r="A88" s="11"/>
      <c r="B88" s="9"/>
      <c r="C88" s="9"/>
      <c r="D88" s="10"/>
      <c r="E88" s="13">
        <f>IF(A88="","",MONTH(A88))</f>
      </c>
      <c r="F88" s="13">
        <f>IF(A88="","",YEAR(A88))</f>
      </c>
    </row>
    <row r="89" spans="1:6" x14ac:dyDescent="0.25">
      <c r="A89" s="11"/>
      <c r="B89" s="9"/>
      <c r="C89" s="9"/>
      <c r="D89" s="10"/>
      <c r="E89" s="13">
        <f>IF(A89="","",MONTH(A89))</f>
      </c>
      <c r="F89" s="13">
        <f>IF(A89="","",YEAR(A89))</f>
      </c>
    </row>
    <row r="90" spans="1:6" x14ac:dyDescent="0.25">
      <c r="A90" s="11"/>
      <c r="B90" s="9"/>
      <c r="C90" s="9"/>
      <c r="D90" s="10"/>
      <c r="E90" s="13">
        <f>IF(A90="","",MONTH(A90))</f>
      </c>
      <c r="F90" s="13">
        <f>IF(A90="","",YEAR(A90))</f>
      </c>
    </row>
    <row r="91" spans="1:6" x14ac:dyDescent="0.25">
      <c r="A91" s="11"/>
      <c r="B91" s="9"/>
      <c r="C91" s="9"/>
      <c r="D91" s="10"/>
      <c r="E91" s="13">
        <f>IF(A91="","",MONTH(A91))</f>
      </c>
      <c r="F91" s="13">
        <f>IF(A91="","",YEAR(A91))</f>
      </c>
    </row>
    <row r="92" spans="1:6" x14ac:dyDescent="0.25">
      <c r="A92" s="11"/>
      <c r="B92" s="9"/>
      <c r="C92" s="9"/>
      <c r="D92" s="10"/>
      <c r="E92" s="13">
        <f>IF(A92="","",MONTH(A92))</f>
      </c>
      <c r="F92" s="13">
        <f>IF(A92="","",YEAR(A92))</f>
      </c>
    </row>
    <row r="93" spans="1:6" x14ac:dyDescent="0.25">
      <c r="A93" s="11"/>
      <c r="B93" s="9"/>
      <c r="C93" s="9"/>
      <c r="D93" s="10"/>
      <c r="E93" s="13">
        <f>IF(A93="","",MONTH(A93))</f>
      </c>
      <c r="F93" s="13">
        <f>IF(A93="","",YEAR(A93))</f>
      </c>
    </row>
    <row r="94" spans="1:6" x14ac:dyDescent="0.25">
      <c r="A94" s="11"/>
      <c r="B94" s="9"/>
      <c r="C94" s="9"/>
      <c r="D94" s="10"/>
      <c r="E94" s="13">
        <f>IF(A94="","",MONTH(A94))</f>
      </c>
      <c r="F94" s="13">
        <f>IF(A94="","",YEAR(A94))</f>
      </c>
    </row>
    <row r="95" spans="1:6" x14ac:dyDescent="0.25">
      <c r="A95" s="11"/>
      <c r="B95" s="9"/>
      <c r="C95" s="9"/>
      <c r="D95" s="10"/>
      <c r="E95" s="13">
        <f>IF(A95="","",MONTH(A95))</f>
      </c>
      <c r="F95" s="13">
        <f>IF(A95="","",YEAR(A95))</f>
      </c>
    </row>
    <row r="96" spans="1:6" x14ac:dyDescent="0.25">
      <c r="A96" s="11"/>
      <c r="B96" s="9"/>
      <c r="C96" s="9"/>
      <c r="D96" s="10"/>
      <c r="E96" s="13">
        <f>IF(A96="","",MONTH(A96))</f>
      </c>
      <c r="F96" s="13">
        <f>IF(A96="","",YEAR(A96))</f>
      </c>
    </row>
    <row r="97" spans="1:6" x14ac:dyDescent="0.25">
      <c r="A97" s="11"/>
      <c r="B97" s="9"/>
      <c r="C97" s="9"/>
      <c r="D97" s="10"/>
      <c r="E97" s="13">
        <f>IF(A97="","",MONTH(A97))</f>
      </c>
      <c r="F97" s="13">
        <f>IF(A97="","",YEAR(A97))</f>
      </c>
    </row>
    <row r="98" spans="1:6" x14ac:dyDescent="0.25">
      <c r="A98" s="11"/>
      <c r="B98" s="9"/>
      <c r="C98" s="9"/>
      <c r="D98" s="10"/>
      <c r="E98" s="13">
        <f>IF(A98="","",MONTH(A98))</f>
      </c>
      <c r="F98" s="13">
        <f>IF(A98="","",YEAR(A98))</f>
      </c>
    </row>
    <row r="99" spans="1:6" x14ac:dyDescent="0.25">
      <c r="A99" s="11"/>
      <c r="B99" s="9"/>
      <c r="C99" s="9"/>
      <c r="D99" s="10"/>
      <c r="E99" s="13">
        <f>IF(A99="","",MONTH(A99))</f>
      </c>
      <c r="F99" s="13">
        <f>IF(A99="","",YEAR(A99))</f>
      </c>
    </row>
    <row r="100" spans="1:6" x14ac:dyDescent="0.25">
      <c r="A100" s="11"/>
      <c r="B100" s="9"/>
      <c r="C100" s="9"/>
      <c r="D100" s="10"/>
      <c r="E100" s="13">
        <f>IF(A100="","",MONTH(A100))</f>
      </c>
      <c r="F100" s="13">
        <f>IF(A100="","",YEAR(A100))</f>
      </c>
    </row>
    <row r="101" spans="1:6" x14ac:dyDescent="0.25">
      <c r="A101" s="11"/>
      <c r="B101" s="9"/>
      <c r="C101" s="9"/>
      <c r="D101" s="10"/>
      <c r="E101" s="13">
        <f>IF(A101="","",MONTH(A101))</f>
      </c>
      <c r="F101" s="13">
        <f>IF(A101="","",YEAR(A101))</f>
      </c>
    </row>
    <row r="102" spans="1:6" x14ac:dyDescent="0.25">
      <c r="A102" s="11"/>
      <c r="B102" s="9"/>
      <c r="C102" s="9"/>
      <c r="D102" s="10"/>
      <c r="E102" s="13">
        <f>IF(A102="","",MONTH(A102))</f>
      </c>
      <c r="F102" s="13">
        <f>IF(A102="","",YEAR(A102))</f>
      </c>
    </row>
    <row r="103" spans="1:6" x14ac:dyDescent="0.25">
      <c r="A103" s="11"/>
      <c r="B103" s="9"/>
      <c r="C103" s="9"/>
      <c r="D103" s="10"/>
      <c r="E103" s="13">
        <f>IF(A103="","",MONTH(A103))</f>
      </c>
      <c r="F103" s="13">
        <f>IF(A103="","",YEAR(A103))</f>
      </c>
    </row>
    <row r="104" spans="1:6" x14ac:dyDescent="0.25">
      <c r="A104" s="11"/>
      <c r="B104" s="9"/>
      <c r="C104" s="9"/>
      <c r="D104" s="10"/>
      <c r="E104" s="13">
        <f>IF(A104="","",MONTH(A104))</f>
      </c>
      <c r="F104" s="13">
        <f>IF(A104="","",YEAR(A104))</f>
      </c>
    </row>
    <row r="105" spans="1:6" x14ac:dyDescent="0.25">
      <c r="A105" s="11"/>
      <c r="B105" s="9"/>
      <c r="C105" s="9"/>
      <c r="D105" s="10"/>
      <c r="E105" s="13">
        <f>IF(A105="","",MONTH(A105))</f>
      </c>
      <c r="F105" s="13">
        <f>IF(A105="","",YEAR(A105))</f>
      </c>
    </row>
    <row r="106" spans="1:6" x14ac:dyDescent="0.25">
      <c r="A106" s="11"/>
      <c r="B106" s="9"/>
      <c r="C106" s="9"/>
      <c r="D106" s="10"/>
      <c r="E106" s="13">
        <f>IF(A106="","",MONTH(A106))</f>
      </c>
      <c r="F106" s="13">
        <f>IF(A106="","",YEAR(A106))</f>
      </c>
    </row>
    <row r="107" spans="1:6" x14ac:dyDescent="0.25">
      <c r="A107" s="11"/>
      <c r="B107" s="9"/>
      <c r="C107" s="9"/>
      <c r="D107" s="10"/>
      <c r="E107" s="13">
        <f>IF(A107="","",MONTH(A107))</f>
      </c>
      <c r="F107" s="13">
        <f>IF(A107="","",YEAR(A107))</f>
      </c>
    </row>
    <row r="108" spans="1:6" x14ac:dyDescent="0.25">
      <c r="A108" s="11"/>
      <c r="B108" s="9"/>
      <c r="C108" s="9"/>
      <c r="D108" s="10"/>
      <c r="E108" s="13">
        <f>IF(A108="","",MONTH(A108))</f>
      </c>
      <c r="F108" s="13">
        <f>IF(A108="","",YEAR(A108))</f>
      </c>
    </row>
    <row r="109" spans="1:6" x14ac:dyDescent="0.25">
      <c r="A109" s="11"/>
      <c r="B109" s="9"/>
      <c r="C109" s="9"/>
      <c r="D109" s="10"/>
      <c r="E109" s="13">
        <f>IF(A109="","",MONTH(A109))</f>
      </c>
      <c r="F109" s="13">
        <f>IF(A109="","",YEAR(A109))</f>
      </c>
    </row>
    <row r="110" spans="1:6" x14ac:dyDescent="0.25">
      <c r="A110" s="11"/>
      <c r="B110" s="9"/>
      <c r="C110" s="9"/>
      <c r="D110" s="10"/>
      <c r="E110" s="13">
        <f>IF(A110="","",MONTH(A110))</f>
      </c>
      <c r="F110" s="13">
        <f>IF(A110="","",YEAR(A110))</f>
      </c>
    </row>
    <row r="111" spans="1:6" x14ac:dyDescent="0.25">
      <c r="A111" s="11"/>
      <c r="B111" s="9"/>
      <c r="C111" s="9"/>
      <c r="D111" s="10"/>
      <c r="E111" s="13">
        <f>IF(A111="","",MONTH(A111))</f>
      </c>
      <c r="F111" s="13">
        <f>IF(A111="","",YEAR(A111))</f>
      </c>
    </row>
    <row r="112" spans="1:6" x14ac:dyDescent="0.25">
      <c r="A112" s="11"/>
      <c r="B112" s="9"/>
      <c r="C112" s="9"/>
      <c r="D112" s="10"/>
      <c r="E112" s="13">
        <f>IF(A112="","",MONTH(A112))</f>
      </c>
      <c r="F112" s="13">
        <f>IF(A112="","",YEAR(A112))</f>
      </c>
    </row>
    <row r="113" spans="1:6" x14ac:dyDescent="0.25">
      <c r="A113" s="11"/>
      <c r="B113" s="9"/>
      <c r="C113" s="9"/>
      <c r="D113" s="10"/>
      <c r="E113" s="13">
        <f>IF(A113="","",MONTH(A113))</f>
      </c>
      <c r="F113" s="13">
        <f>IF(A113="","",YEAR(A113))</f>
      </c>
    </row>
    <row r="114" spans="1:6" x14ac:dyDescent="0.25">
      <c r="A114" s="11"/>
      <c r="B114" s="9"/>
      <c r="C114" s="9"/>
      <c r="D114" s="10"/>
      <c r="E114" s="13">
        <f>IF(A114="","",MONTH(A114))</f>
      </c>
      <c r="F114" s="13">
        <f>IF(A114="","",YEAR(A114))</f>
      </c>
    </row>
    <row r="115" spans="1:6" x14ac:dyDescent="0.25">
      <c r="A115" s="11"/>
      <c r="B115" s="9"/>
      <c r="C115" s="9"/>
      <c r="D115" s="10"/>
      <c r="E115" s="13">
        <f>IF(A115="","",MONTH(A115))</f>
      </c>
      <c r="F115" s="13">
        <f>IF(A115="","",YEAR(A115))</f>
      </c>
    </row>
    <row r="116" spans="1:6" x14ac:dyDescent="0.25">
      <c r="A116" s="11"/>
      <c r="B116" s="9"/>
      <c r="C116" s="9"/>
      <c r="D116" s="10"/>
      <c r="E116" s="13">
        <f>IF(A116="","",MONTH(A116))</f>
      </c>
      <c r="F116" s="13">
        <f>IF(A116="","",YEAR(A116))</f>
      </c>
    </row>
    <row r="117" spans="1:6" x14ac:dyDescent="0.25">
      <c r="A117" s="11"/>
      <c r="B117" s="9"/>
      <c r="C117" s="9"/>
      <c r="D117" s="10"/>
      <c r="E117" s="13">
        <f>IF(A117="","",MONTH(A117))</f>
      </c>
      <c r="F117" s="13">
        <f>IF(A117="","",YEAR(A117))</f>
      </c>
    </row>
    <row r="118" spans="1:6" x14ac:dyDescent="0.25">
      <c r="A118" s="11"/>
      <c r="B118" s="9"/>
      <c r="C118" s="9"/>
      <c r="D118" s="10"/>
      <c r="E118" s="13">
        <f>IF(A118="","",MONTH(A118))</f>
      </c>
      <c r="F118" s="13">
        <f>IF(A118="","",YEAR(A118))</f>
      </c>
    </row>
    <row r="119" spans="1:6" x14ac:dyDescent="0.25">
      <c r="A119" s="11"/>
      <c r="B119" s="9"/>
      <c r="C119" s="9"/>
      <c r="D119" s="10"/>
      <c r="E119" s="13">
        <f>IF(A119="","",MONTH(A119))</f>
      </c>
      <c r="F119" s="13">
        <f>IF(A119="","",YEAR(A119))</f>
      </c>
    </row>
    <row r="120" spans="1:6" x14ac:dyDescent="0.25">
      <c r="A120" s="11"/>
      <c r="B120" s="9"/>
      <c r="C120" s="9"/>
      <c r="D120" s="10"/>
      <c r="E120" s="13">
        <f>IF(A120="","",MONTH(A120))</f>
      </c>
      <c r="F120" s="13">
        <f>IF(A120="","",YEAR(A120))</f>
      </c>
    </row>
    <row r="121" spans="1:6" x14ac:dyDescent="0.25">
      <c r="A121" s="11"/>
      <c r="B121" s="9"/>
      <c r="C121" s="9"/>
      <c r="D121" s="10"/>
      <c r="E121" s="13">
        <f>IF(A121="","",MONTH(A121))</f>
      </c>
      <c r="F121" s="13">
        <f>IF(A121="","",YEAR(A121))</f>
      </c>
    </row>
    <row r="122" spans="1:6" x14ac:dyDescent="0.25">
      <c r="A122" s="11"/>
      <c r="B122" s="9"/>
      <c r="C122" s="9"/>
      <c r="D122" s="10"/>
      <c r="E122" s="13">
        <f>IF(A122="","",MONTH(A122))</f>
      </c>
      <c r="F122" s="13">
        <f>IF(A122="","",YEAR(A122))</f>
      </c>
    </row>
    <row r="123" spans="1:6" x14ac:dyDescent="0.25">
      <c r="A123" s="11"/>
      <c r="B123" s="9"/>
      <c r="C123" s="9"/>
      <c r="D123" s="10"/>
      <c r="E123" s="13">
        <f>IF(A123="","",MONTH(A123))</f>
      </c>
      <c r="F123" s="13">
        <f>IF(A123="","",YEAR(A123))</f>
      </c>
    </row>
    <row r="124" spans="1:6" x14ac:dyDescent="0.25">
      <c r="A124" s="11"/>
      <c r="B124" s="9"/>
      <c r="C124" s="9"/>
      <c r="D124" s="10"/>
      <c r="E124" s="13">
        <f>IF(A124="","",MONTH(A124))</f>
      </c>
      <c r="F124" s="13">
        <f>IF(A124="","",YEAR(A124))</f>
      </c>
    </row>
    <row r="125" spans="1:6" x14ac:dyDescent="0.25">
      <c r="A125" s="11"/>
      <c r="B125" s="9"/>
      <c r="C125" s="9"/>
      <c r="D125" s="10"/>
      <c r="E125" s="13">
        <f>IF(A125="","",MONTH(A125))</f>
      </c>
      <c r="F125" s="13">
        <f>IF(A125="","",YEAR(A125))</f>
      </c>
    </row>
    <row r="126" spans="1:6" x14ac:dyDescent="0.25">
      <c r="A126" s="11"/>
      <c r="B126" s="9"/>
      <c r="C126" s="9"/>
      <c r="D126" s="10"/>
      <c r="E126" s="13">
        <f>IF(A126="","",MONTH(A126))</f>
      </c>
      <c r="F126" s="13">
        <f>IF(A126="","",YEAR(A126))</f>
      </c>
    </row>
    <row r="127" spans="1:6" x14ac:dyDescent="0.25">
      <c r="A127" s="11"/>
      <c r="B127" s="9"/>
      <c r="C127" s="9"/>
      <c r="D127" s="10"/>
      <c r="E127" s="13">
        <f>IF(A127="","",MONTH(A127))</f>
      </c>
      <c r="F127" s="13">
        <f>IF(A127="","",YEAR(A127))</f>
      </c>
    </row>
    <row r="128" spans="1:6" x14ac:dyDescent="0.25">
      <c r="A128" s="11"/>
      <c r="B128" s="9"/>
      <c r="C128" s="9"/>
      <c r="D128" s="10"/>
      <c r="E128" s="13">
        <f>IF(A128="","",MONTH(A128))</f>
      </c>
      <c r="F128" s="13">
        <f>IF(A128="","",YEAR(A128))</f>
      </c>
    </row>
    <row r="129" spans="1:6" x14ac:dyDescent="0.25">
      <c r="A129" s="11"/>
      <c r="B129" s="9"/>
      <c r="C129" s="9"/>
      <c r="D129" s="10"/>
      <c r="E129" s="13">
        <f>IF(A129="","",MONTH(A129))</f>
      </c>
      <c r="F129" s="13">
        <f>IF(A129="","",YEAR(A129))</f>
      </c>
    </row>
    <row r="130" spans="1:6" x14ac:dyDescent="0.25">
      <c r="A130" s="11"/>
      <c r="B130" s="9"/>
      <c r="C130" s="9"/>
      <c r="D130" s="10"/>
      <c r="E130" s="13">
        <f>IF(A130="","",MONTH(A130))</f>
      </c>
      <c r="F130" s="13">
        <f>IF(A130="","",YEAR(A130))</f>
      </c>
    </row>
    <row r="131" spans="1:6" x14ac:dyDescent="0.25">
      <c r="A131" s="11"/>
      <c r="B131" s="9"/>
      <c r="C131" s="9"/>
      <c r="D131" s="10"/>
      <c r="E131" s="13">
        <f>IF(A131="","",MONTH(A131))</f>
      </c>
      <c r="F131" s="13">
        <f>IF(A131="","",YEAR(A131))</f>
      </c>
    </row>
    <row r="132" spans="1:6" x14ac:dyDescent="0.25">
      <c r="A132" s="11"/>
      <c r="B132" s="9"/>
      <c r="C132" s="9"/>
      <c r="D132" s="10"/>
      <c r="E132" s="13">
        <f>IF(A132="","",MONTH(A132))</f>
      </c>
      <c r="F132" s="13">
        <f>IF(A132="","",YEAR(A132))</f>
      </c>
    </row>
    <row r="133" spans="1:6" x14ac:dyDescent="0.25">
      <c r="A133" s="11"/>
      <c r="B133" s="9"/>
      <c r="C133" s="9"/>
      <c r="D133" s="10"/>
      <c r="E133" s="13">
        <f>IF(A133="","",MONTH(A133))</f>
      </c>
      <c r="F133" s="13">
        <f>IF(A133="","",YEAR(A133))</f>
      </c>
    </row>
    <row r="134" spans="1:6" x14ac:dyDescent="0.25">
      <c r="A134" s="11"/>
      <c r="B134" s="9"/>
      <c r="C134" s="9"/>
      <c r="D134" s="10"/>
      <c r="E134" s="13">
        <f>IF(A134="","",MONTH(A134))</f>
      </c>
      <c r="F134" s="13">
        <f>IF(A134="","",YEAR(A134))</f>
      </c>
    </row>
    <row r="135" spans="1:6" x14ac:dyDescent="0.25">
      <c r="A135" s="11"/>
      <c r="B135" s="9"/>
      <c r="C135" s="9"/>
      <c r="D135" s="10"/>
      <c r="E135" s="13">
        <f>IF(A135="","",MONTH(A135))</f>
      </c>
      <c r="F135" s="13">
        <f>IF(A135="","",YEAR(A135))</f>
      </c>
    </row>
    <row r="136" spans="1:6" x14ac:dyDescent="0.25">
      <c r="A136" s="11"/>
      <c r="B136" s="9"/>
      <c r="C136" s="9"/>
      <c r="D136" s="10"/>
      <c r="E136" s="13">
        <f>IF(A136="","",MONTH(A136))</f>
      </c>
      <c r="F136" s="13">
        <f>IF(A136="","",YEAR(A136))</f>
      </c>
    </row>
    <row r="137" spans="1:6" x14ac:dyDescent="0.25">
      <c r="A137" s="11"/>
      <c r="B137" s="9"/>
      <c r="C137" s="9"/>
      <c r="D137" s="10"/>
      <c r="E137" s="13">
        <f>IF(A137="","",MONTH(A137))</f>
      </c>
      <c r="F137" s="13">
        <f>IF(A137="","",YEAR(A137))</f>
      </c>
    </row>
    <row r="138" spans="1:6" x14ac:dyDescent="0.25">
      <c r="A138" s="11"/>
      <c r="B138" s="9"/>
      <c r="C138" s="9"/>
      <c r="D138" s="10"/>
      <c r="E138" s="13">
        <f>IF(A138="","",MONTH(A138))</f>
      </c>
      <c r="F138" s="13">
        <f>IF(A138="","",YEAR(A138))</f>
      </c>
    </row>
    <row r="139" spans="1:6" x14ac:dyDescent="0.25">
      <c r="A139" s="11"/>
      <c r="B139" s="9"/>
      <c r="C139" s="9"/>
      <c r="D139" s="10"/>
      <c r="E139" s="13">
        <f>IF(A139="","",MONTH(A139))</f>
      </c>
      <c r="F139" s="13">
        <f>IF(A139="","",YEAR(A139))</f>
      </c>
    </row>
    <row r="140" spans="1:6" x14ac:dyDescent="0.25">
      <c r="A140" s="11"/>
      <c r="B140" s="9"/>
      <c r="C140" s="9"/>
      <c r="D140" s="10"/>
      <c r="E140" s="13">
        <f>IF(A140="","",MONTH(A140))</f>
      </c>
      <c r="F140" s="13">
        <f>IF(A140="","",YEAR(A140))</f>
      </c>
    </row>
    <row r="141" spans="1:6" x14ac:dyDescent="0.25">
      <c r="A141" s="11"/>
      <c r="B141" s="9"/>
      <c r="C141" s="9"/>
      <c r="D141" s="10"/>
      <c r="E141" s="13">
        <f>IF(A141="","",MONTH(A141))</f>
      </c>
      <c r="F141" s="13">
        <f>IF(A141="","",YEAR(A141))</f>
      </c>
    </row>
    <row r="142" spans="1:6" x14ac:dyDescent="0.25">
      <c r="A142" s="11"/>
      <c r="B142" s="9"/>
      <c r="C142" s="9"/>
      <c r="D142" s="10"/>
      <c r="E142" s="13">
        <f>IF(A142="","",MONTH(A142))</f>
      </c>
      <c r="F142" s="13">
        <f>IF(A142="","",YEAR(A142))</f>
      </c>
    </row>
    <row r="143" spans="1:6" x14ac:dyDescent="0.25">
      <c r="A143" s="11"/>
      <c r="B143" s="9"/>
      <c r="C143" s="9"/>
      <c r="D143" s="10"/>
      <c r="E143" s="13">
        <f>IF(A143="","",MONTH(A143))</f>
      </c>
      <c r="F143" s="13">
        <f>IF(A143="","",YEAR(A143))</f>
      </c>
    </row>
    <row r="144" spans="1:6" x14ac:dyDescent="0.25">
      <c r="A144" s="11"/>
      <c r="B144" s="9"/>
      <c r="C144" s="9"/>
      <c r="D144" s="10"/>
      <c r="E144" s="13">
        <f>IF(A144="","",MONTH(A144))</f>
      </c>
      <c r="F144" s="13">
        <f>IF(A144="","",YEAR(A144))</f>
      </c>
    </row>
    <row r="145" spans="1:6" x14ac:dyDescent="0.25">
      <c r="A145" s="11"/>
      <c r="B145" s="9"/>
      <c r="C145" s="9"/>
      <c r="D145" s="10"/>
      <c r="E145" s="13">
        <f>IF(A145="","",MONTH(A145))</f>
      </c>
      <c r="F145" s="13">
        <f>IF(A145="","",YEAR(A145))</f>
      </c>
    </row>
    <row r="146" spans="1:6" x14ac:dyDescent="0.25">
      <c r="A146" s="11"/>
      <c r="B146" s="9"/>
      <c r="C146" s="9"/>
      <c r="D146" s="10"/>
      <c r="E146" s="13">
        <f>IF(A146="","",MONTH(A146))</f>
      </c>
      <c r="F146" s="13">
        <f>IF(A146="","",YEAR(A146))</f>
      </c>
    </row>
    <row r="147" spans="1:6" x14ac:dyDescent="0.25">
      <c r="A147" s="11"/>
      <c r="B147" s="9"/>
      <c r="C147" s="9"/>
      <c r="D147" s="10"/>
      <c r="E147" s="13">
        <f>IF(A147="","",MONTH(A147))</f>
      </c>
      <c r="F147" s="13">
        <f>IF(A147="","",YEAR(A147))</f>
      </c>
    </row>
    <row r="148" spans="1:6" x14ac:dyDescent="0.25">
      <c r="A148" s="11"/>
      <c r="B148" s="9"/>
      <c r="C148" s="9"/>
      <c r="D148" s="10"/>
      <c r="E148" s="13">
        <f>IF(A148="","",MONTH(A148))</f>
      </c>
      <c r="F148" s="13">
        <f>IF(A148="","",YEAR(A148))</f>
      </c>
    </row>
    <row r="149" spans="1:6" x14ac:dyDescent="0.25">
      <c r="A149" s="11"/>
      <c r="B149" s="9"/>
      <c r="C149" s="9"/>
      <c r="D149" s="10"/>
      <c r="E149" s="13">
        <f>IF(A149="","",MONTH(A149))</f>
      </c>
      <c r="F149" s="13">
        <f>IF(A149="","",YEAR(A149))</f>
      </c>
    </row>
    <row r="150" spans="1:6" x14ac:dyDescent="0.25">
      <c r="A150" s="11"/>
      <c r="B150" s="9"/>
      <c r="C150" s="9"/>
      <c r="D150" s="10"/>
      <c r="E150" s="13">
        <f>IF(A150="","",MONTH(A150))</f>
      </c>
      <c r="F150" s="13">
        <f>IF(A150="","",YEAR(A150))</f>
      </c>
    </row>
    <row r="151" spans="1:6" x14ac:dyDescent="0.25">
      <c r="A151" s="11"/>
      <c r="B151" s="9"/>
      <c r="C151" s="9"/>
      <c r="D151" s="10"/>
      <c r="E151" s="13">
        <f>IF(A151="","",MONTH(A151))</f>
      </c>
      <c r="F151" s="13">
        <f>IF(A151="","",YEAR(A151))</f>
      </c>
    </row>
    <row r="152" spans="1:6" x14ac:dyDescent="0.25">
      <c r="A152" s="11"/>
      <c r="B152" s="9"/>
      <c r="C152" s="9"/>
      <c r="D152" s="10"/>
      <c r="E152" s="13">
        <f>IF(A152="","",MONTH(A152))</f>
      </c>
      <c r="F152" s="13">
        <f>IF(A152="","",YEAR(A152))</f>
      </c>
    </row>
    <row r="153" spans="1:6" x14ac:dyDescent="0.25">
      <c r="A153" s="11"/>
      <c r="B153" s="9"/>
      <c r="C153" s="9"/>
      <c r="D153" s="10"/>
      <c r="E153" s="13">
        <f>IF(A153="","",MONTH(A153))</f>
      </c>
      <c r="F153" s="13">
        <f>IF(A153="","",YEAR(A153))</f>
      </c>
    </row>
    <row r="154" spans="1:6" x14ac:dyDescent="0.25">
      <c r="A154" s="11"/>
      <c r="B154" s="9"/>
      <c r="C154" s="9"/>
      <c r="D154" s="10"/>
      <c r="E154" s="13">
        <f>IF(A154="","",MONTH(A154))</f>
      </c>
      <c r="F154" s="13">
        <f>IF(A154="","",YEAR(A154))</f>
      </c>
    </row>
    <row r="155" spans="1:6" x14ac:dyDescent="0.25">
      <c r="A155" s="11"/>
      <c r="B155" s="9"/>
      <c r="C155" s="9"/>
      <c r="D155" s="10"/>
      <c r="E155" s="13">
        <f>IF(A155="","",MONTH(A155))</f>
      </c>
      <c r="F155" s="13">
        <f>IF(A155="","",YEAR(A155))</f>
      </c>
    </row>
    <row r="156" spans="1:6" x14ac:dyDescent="0.25">
      <c r="A156" s="11"/>
      <c r="B156" s="9"/>
      <c r="C156" s="9"/>
      <c r="D156" s="10"/>
      <c r="E156" s="13">
        <f>IF(A156="","",MONTH(A156))</f>
      </c>
      <c r="F156" s="13">
        <f>IF(A156="","",YEAR(A156))</f>
      </c>
    </row>
    <row r="157" spans="1:6" x14ac:dyDescent="0.25">
      <c r="A157" s="11"/>
      <c r="B157" s="9"/>
      <c r="C157" s="9"/>
      <c r="D157" s="10"/>
      <c r="E157" s="13">
        <f>IF(A157="","",MONTH(A157))</f>
      </c>
      <c r="F157" s="13">
        <f>IF(A157="","",YEAR(A157))</f>
      </c>
    </row>
    <row r="158" spans="1:6" x14ac:dyDescent="0.25">
      <c r="A158" s="11"/>
      <c r="B158" s="9"/>
      <c r="C158" s="9"/>
      <c r="D158" s="10"/>
      <c r="E158" s="13">
        <f>IF(A158="","",MONTH(A158))</f>
      </c>
      <c r="F158" s="13">
        <f>IF(A158="","",YEAR(A158))</f>
      </c>
    </row>
    <row r="159" spans="1:6" x14ac:dyDescent="0.25">
      <c r="A159" s="11"/>
      <c r="B159" s="9"/>
      <c r="C159" s="9"/>
      <c r="D159" s="10"/>
      <c r="E159" s="13">
        <f>IF(A159="","",MONTH(A159))</f>
      </c>
      <c r="F159" s="13">
        <f>IF(A159="","",YEAR(A159))</f>
      </c>
    </row>
    <row r="160" spans="1:6" x14ac:dyDescent="0.25">
      <c r="A160" s="11"/>
      <c r="B160" s="9"/>
      <c r="C160" s="9"/>
      <c r="D160" s="10"/>
      <c r="E160" s="13">
        <f>IF(A160="","",MONTH(A160))</f>
      </c>
      <c r="F160" s="13">
        <f>IF(A160="","",YEAR(A160))</f>
      </c>
    </row>
    <row r="161" spans="1:6" x14ac:dyDescent="0.25">
      <c r="A161" s="11"/>
      <c r="B161" s="9"/>
      <c r="C161" s="9"/>
      <c r="D161" s="10"/>
      <c r="E161" s="13">
        <f>IF(A161="","",MONTH(A161))</f>
      </c>
      <c r="F161" s="13">
        <f>IF(A161="","",YEAR(A161))</f>
      </c>
    </row>
    <row r="162" spans="1:6" x14ac:dyDescent="0.25">
      <c r="A162" s="11"/>
      <c r="B162" s="9"/>
      <c r="C162" s="9"/>
      <c r="D162" s="10"/>
      <c r="E162" s="13">
        <f>IF(A162="","",MONTH(A162))</f>
      </c>
      <c r="F162" s="13">
        <f>IF(A162="","",YEAR(A162))</f>
      </c>
    </row>
    <row r="163" spans="1:6" x14ac:dyDescent="0.25">
      <c r="A163" s="11"/>
      <c r="B163" s="9"/>
      <c r="C163" s="9"/>
      <c r="D163" s="10"/>
      <c r="E163" s="13">
        <f>IF(A163="","",MONTH(A163))</f>
      </c>
      <c r="F163" s="13">
        <f>IF(A163="","",YEAR(A163))</f>
      </c>
    </row>
    <row r="164" spans="1:6" x14ac:dyDescent="0.25">
      <c r="A164" s="11"/>
      <c r="B164" s="9"/>
      <c r="C164" s="9"/>
      <c r="D164" s="10"/>
      <c r="E164" s="13">
        <f>IF(A164="","",MONTH(A164))</f>
      </c>
      <c r="F164" s="13">
        <f>IF(A164="","",YEAR(A164))</f>
      </c>
    </row>
    <row r="165" spans="1:6" x14ac:dyDescent="0.25">
      <c r="A165" s="11"/>
      <c r="B165" s="9"/>
      <c r="C165" s="9"/>
      <c r="D165" s="10"/>
      <c r="E165" s="13">
        <f>IF(A165="","",MONTH(A165))</f>
      </c>
      <c r="F165" s="13">
        <f>IF(A165="","",YEAR(A165))</f>
      </c>
    </row>
    <row r="166" spans="1:6" x14ac:dyDescent="0.25">
      <c r="A166" s="11"/>
      <c r="B166" s="9"/>
      <c r="C166" s="9"/>
      <c r="D166" s="10"/>
      <c r="E166" s="13">
        <f>IF(A166="","",MONTH(A166))</f>
      </c>
      <c r="F166" s="13">
        <f>IF(A166="","",YEAR(A166))</f>
      </c>
    </row>
    <row r="167" spans="1:6" x14ac:dyDescent="0.25">
      <c r="A167" s="11"/>
      <c r="B167" s="9"/>
      <c r="C167" s="9"/>
      <c r="D167" s="10"/>
      <c r="E167" s="13">
        <f>IF(A167="","",MONTH(A167))</f>
      </c>
      <c r="F167" s="13">
        <f>IF(A167="","",YEAR(A167))</f>
      </c>
    </row>
    <row r="168" spans="1:6" x14ac:dyDescent="0.25">
      <c r="A168" s="11"/>
      <c r="B168" s="9"/>
      <c r="C168" s="9"/>
      <c r="D168" s="10"/>
      <c r="E168" s="13">
        <f>IF(A168="","",MONTH(A168))</f>
      </c>
      <c r="F168" s="13">
        <f>IF(A168="","",YEAR(A168))</f>
      </c>
    </row>
    <row r="169" spans="1:6" x14ac:dyDescent="0.25">
      <c r="A169" s="11"/>
      <c r="B169" s="9"/>
      <c r="C169" s="9"/>
      <c r="D169" s="10"/>
      <c r="E169" s="13">
        <f>IF(A169="","",MONTH(A169))</f>
      </c>
      <c r="F169" s="13">
        <f>IF(A169="","",YEAR(A169))</f>
      </c>
    </row>
    <row r="170" spans="1:6" x14ac:dyDescent="0.25">
      <c r="A170" s="11"/>
      <c r="B170" s="9"/>
      <c r="C170" s="9"/>
      <c r="D170" s="10"/>
      <c r="E170" s="13">
        <f>IF(A170="","",MONTH(A170))</f>
      </c>
      <c r="F170" s="13">
        <f>IF(A170="","",YEAR(A170))</f>
      </c>
    </row>
    <row r="171" spans="1:6" x14ac:dyDescent="0.25">
      <c r="A171" s="11"/>
      <c r="B171" s="9"/>
      <c r="C171" s="9"/>
      <c r="D171" s="10"/>
      <c r="E171" s="13">
        <f>IF(A171="","",MONTH(A171))</f>
      </c>
      <c r="F171" s="13">
        <f>IF(A171="","",YEAR(A171))</f>
      </c>
    </row>
    <row r="172" spans="1:6" x14ac:dyDescent="0.25">
      <c r="A172" s="11"/>
      <c r="B172" s="9"/>
      <c r="C172" s="9"/>
      <c r="D172" s="10"/>
      <c r="E172" s="13">
        <f>IF(A172="","",MONTH(A172))</f>
      </c>
      <c r="F172" s="13">
        <f>IF(A172="","",YEAR(A172))</f>
      </c>
    </row>
    <row r="173" spans="1:6" x14ac:dyDescent="0.25">
      <c r="A173" s="11"/>
      <c r="B173" s="9"/>
      <c r="C173" s="9"/>
      <c r="D173" s="10"/>
      <c r="E173" s="13">
        <f>IF(A173="","",MONTH(A173))</f>
      </c>
      <c r="F173" s="13">
        <f>IF(A173="","",YEAR(A173))</f>
      </c>
    </row>
    <row r="174" spans="1:6" x14ac:dyDescent="0.25">
      <c r="A174" s="11"/>
      <c r="B174" s="9"/>
      <c r="C174" s="9"/>
      <c r="D174" s="10"/>
      <c r="E174" s="13">
        <f>IF(A174="","",MONTH(A174))</f>
      </c>
      <c r="F174" s="13">
        <f>IF(A174="","",YEAR(A174))</f>
      </c>
    </row>
    <row r="175" spans="1:6" x14ac:dyDescent="0.25">
      <c r="A175" s="11"/>
      <c r="B175" s="9"/>
      <c r="C175" s="9"/>
      <c r="D175" s="10"/>
      <c r="E175" s="13">
        <f>IF(A175="","",MONTH(A175))</f>
      </c>
      <c r="F175" s="13">
        <f>IF(A175="","",YEAR(A175))</f>
      </c>
    </row>
    <row r="176" spans="1:6" x14ac:dyDescent="0.25">
      <c r="A176" s="11"/>
      <c r="B176" s="9"/>
      <c r="C176" s="9"/>
      <c r="D176" s="10"/>
      <c r="E176" s="13">
        <f>IF(A176="","",MONTH(A176))</f>
      </c>
      <c r="F176" s="13">
        <f>IF(A176="","",YEAR(A176))</f>
      </c>
    </row>
    <row r="177" spans="1:6" x14ac:dyDescent="0.25">
      <c r="A177" s="11"/>
      <c r="B177" s="9"/>
      <c r="C177" s="9"/>
      <c r="D177" s="10"/>
      <c r="E177" s="13">
        <f>IF(A177="","",MONTH(A177))</f>
      </c>
      <c r="F177" s="13">
        <f>IF(A177="","",YEAR(A177))</f>
      </c>
    </row>
    <row r="178" spans="1:6" x14ac:dyDescent="0.25">
      <c r="A178" s="11"/>
      <c r="B178" s="9"/>
      <c r="C178" s="9"/>
      <c r="D178" s="10"/>
      <c r="E178" s="13">
        <f>IF(A178="","",MONTH(A178))</f>
      </c>
      <c r="F178" s="13">
        <f>IF(A178="","",YEAR(A178))</f>
      </c>
    </row>
    <row r="179" spans="1:6" x14ac:dyDescent="0.25">
      <c r="A179" s="11"/>
      <c r="B179" s="9"/>
      <c r="C179" s="9"/>
      <c r="D179" s="10"/>
      <c r="E179" s="13">
        <f>IF(A179="","",MONTH(A179))</f>
      </c>
      <c r="F179" s="13">
        <f>IF(A179="","",YEAR(A179))</f>
      </c>
    </row>
    <row r="180" spans="1:6" x14ac:dyDescent="0.25">
      <c r="A180" s="11"/>
      <c r="B180" s="9"/>
      <c r="C180" s="9"/>
      <c r="D180" s="10"/>
      <c r="E180" s="13">
        <f>IF(A180="","",MONTH(A180))</f>
      </c>
      <c r="F180" s="13">
        <f>IF(A180="","",YEAR(A180))</f>
      </c>
    </row>
    <row r="181" spans="1:6" x14ac:dyDescent="0.25">
      <c r="A181" s="11"/>
      <c r="B181" s="9"/>
      <c r="C181" s="9"/>
      <c r="D181" s="10"/>
      <c r="E181" s="13">
        <f>IF(A181="","",MONTH(A181))</f>
      </c>
      <c r="F181" s="13">
        <f>IF(A181="","",YEAR(A181))</f>
      </c>
    </row>
    <row r="182" spans="1:6" x14ac:dyDescent="0.25">
      <c r="A182" s="11"/>
      <c r="B182" s="9"/>
      <c r="C182" s="9"/>
      <c r="D182" s="10"/>
      <c r="E182" s="13">
        <f>IF(A182="","",MONTH(A182))</f>
      </c>
      <c r="F182" s="13">
        <f>IF(A182="","",YEAR(A182))</f>
      </c>
    </row>
    <row r="183" spans="1:6" x14ac:dyDescent="0.25">
      <c r="A183" s="11"/>
      <c r="B183" s="9"/>
      <c r="C183" s="9"/>
      <c r="D183" s="10"/>
      <c r="E183" s="13">
        <f>IF(A183="","",MONTH(A183))</f>
      </c>
      <c r="F183" s="13">
        <f>IF(A183="","",YEAR(A183))</f>
      </c>
    </row>
    <row r="184" spans="1:6" x14ac:dyDescent="0.25">
      <c r="A184" s="11"/>
      <c r="B184" s="9"/>
      <c r="C184" s="9"/>
      <c r="D184" s="10"/>
      <c r="E184" s="13">
        <f>IF(A184="","",MONTH(A184))</f>
      </c>
      <c r="F184" s="13">
        <f>IF(A184="","",YEAR(A184))</f>
      </c>
    </row>
    <row r="185" spans="1:6" x14ac:dyDescent="0.25">
      <c r="A185" s="11"/>
      <c r="B185" s="9"/>
      <c r="C185" s="9"/>
      <c r="D185" s="10"/>
      <c r="E185" s="13">
        <f>IF(A185="","",MONTH(A185))</f>
      </c>
      <c r="F185" s="13">
        <f>IF(A185="","",YEAR(A185))</f>
      </c>
    </row>
    <row r="186" spans="1:6" x14ac:dyDescent="0.25">
      <c r="A186" s="11"/>
      <c r="B186" s="9"/>
      <c r="C186" s="9"/>
      <c r="D186" s="10"/>
      <c r="E186" s="13">
        <f>IF(A186="","",MONTH(A186))</f>
      </c>
      <c r="F186" s="13">
        <f>IF(A186="","",YEAR(A186))</f>
      </c>
    </row>
    <row r="187" spans="1:6" x14ac:dyDescent="0.25">
      <c r="A187" s="11"/>
      <c r="B187" s="9"/>
      <c r="C187" s="9"/>
      <c r="D187" s="10"/>
      <c r="E187" s="13">
        <f>IF(A187="","",MONTH(A187))</f>
      </c>
      <c r="F187" s="13">
        <f>IF(A187="","",YEAR(A187))</f>
      </c>
    </row>
    <row r="188" spans="1:6" x14ac:dyDescent="0.25">
      <c r="A188" s="11"/>
      <c r="B188" s="9"/>
      <c r="C188" s="9"/>
      <c r="D188" s="10"/>
      <c r="E188" s="13">
        <f>IF(A188="","",MONTH(A188))</f>
      </c>
      <c r="F188" s="13">
        <f>IF(A188="","",YEAR(A188))</f>
      </c>
    </row>
    <row r="189" spans="1:6" x14ac:dyDescent="0.25">
      <c r="A189" s="11"/>
      <c r="B189" s="9"/>
      <c r="C189" s="9"/>
      <c r="D189" s="10"/>
      <c r="E189" s="13">
        <f>IF(A189="","",MONTH(A189))</f>
      </c>
      <c r="F189" s="13">
        <f>IF(A189="","",YEAR(A189))</f>
      </c>
    </row>
    <row r="190" spans="1:6" x14ac:dyDescent="0.25">
      <c r="A190" s="11"/>
      <c r="B190" s="9"/>
      <c r="C190" s="9"/>
      <c r="D190" s="10"/>
      <c r="E190" s="13">
        <f>IF(A190="","",MONTH(A190))</f>
      </c>
      <c r="F190" s="13">
        <f>IF(A190="","",YEAR(A190))</f>
      </c>
    </row>
    <row r="191" spans="1:6" x14ac:dyDescent="0.25">
      <c r="A191" s="11"/>
      <c r="B191" s="9"/>
      <c r="C191" s="9"/>
      <c r="D191" s="10"/>
      <c r="E191" s="13">
        <f>IF(A191="","",MONTH(A191))</f>
      </c>
      <c r="F191" s="13">
        <f>IF(A191="","",YEAR(A191))</f>
      </c>
    </row>
    <row r="192" spans="1:6" x14ac:dyDescent="0.25">
      <c r="A192" s="11"/>
      <c r="B192" s="9"/>
      <c r="C192" s="9"/>
      <c r="D192" s="10"/>
      <c r="E192" s="13">
        <f>IF(A192="","",MONTH(A192))</f>
      </c>
      <c r="F192" s="13">
        <f>IF(A192="","",YEAR(A192))</f>
      </c>
    </row>
    <row r="193" spans="1:6" x14ac:dyDescent="0.25">
      <c r="A193" s="11"/>
      <c r="B193" s="9"/>
      <c r="C193" s="9"/>
      <c r="D193" s="10"/>
      <c r="E193" s="13">
        <f>IF(A193="","",MONTH(A193))</f>
      </c>
      <c r="F193" s="13">
        <f>IF(A193="","",YEAR(A193))</f>
      </c>
    </row>
    <row r="194" spans="1:6" x14ac:dyDescent="0.25">
      <c r="A194" s="11"/>
      <c r="B194" s="9"/>
      <c r="C194" s="9"/>
      <c r="D194" s="10"/>
      <c r="E194" s="13">
        <f>IF(A194="","",MONTH(A194))</f>
      </c>
      <c r="F194" s="13">
        <f>IF(A194="","",YEAR(A194))</f>
      </c>
    </row>
    <row r="195" spans="1:6" x14ac:dyDescent="0.25">
      <c r="A195" s="11"/>
      <c r="B195" s="9"/>
      <c r="C195" s="9"/>
      <c r="D195" s="10"/>
      <c r="E195" s="13">
        <f>IF(A195="","",MONTH(A195))</f>
      </c>
      <c r="F195" s="13">
        <f>IF(A195="","",YEAR(A195))</f>
      </c>
    </row>
    <row r="196" spans="1:6" x14ac:dyDescent="0.25">
      <c r="A196" s="11"/>
      <c r="B196" s="9"/>
      <c r="C196" s="9"/>
      <c r="D196" s="10"/>
      <c r="E196" s="13">
        <f>IF(A196="","",MONTH(A196))</f>
      </c>
      <c r="F196" s="13">
        <f>IF(A196="","",YEAR(A196))</f>
      </c>
    </row>
    <row r="197" spans="1:6" x14ac:dyDescent="0.25">
      <c r="A197" s="11"/>
      <c r="B197" s="9"/>
      <c r="C197" s="9"/>
      <c r="D197" s="10"/>
      <c r="E197" s="13">
        <f>IF(A197="","",MONTH(A197))</f>
      </c>
      <c r="F197" s="13">
        <f>IF(A197="","",YEAR(A197))</f>
      </c>
    </row>
    <row r="198" spans="1:6" x14ac:dyDescent="0.25">
      <c r="A198" s="11"/>
      <c r="B198" s="9"/>
      <c r="C198" s="9"/>
      <c r="D198" s="10"/>
      <c r="E198" s="13">
        <f>IF(A198="","",MONTH(A198))</f>
      </c>
      <c r="F198" s="13">
        <f>IF(A198="","",YEAR(A198))</f>
      </c>
    </row>
    <row r="199" spans="1:6" x14ac:dyDescent="0.25">
      <c r="A199" s="11"/>
      <c r="B199" s="9"/>
      <c r="C199" s="9"/>
      <c r="D199" s="10"/>
      <c r="E199" s="13">
        <f>IF(A199="","",MONTH(A199))</f>
      </c>
      <c r="F199" s="13">
        <f>IF(A199="","",YEAR(A199))</f>
      </c>
    </row>
    <row r="200" spans="1:6" x14ac:dyDescent="0.25">
      <c r="A200" s="11"/>
      <c r="B200" s="9"/>
      <c r="C200" s="9"/>
      <c r="D200" s="10"/>
      <c r="E200" s="13">
        <f>IF(A200="","",MONTH(A200))</f>
      </c>
      <c r="F200" s="13">
        <f>IF(A200="","",YEAR(A200))</f>
      </c>
    </row>
    <row r="201" spans="1:6" x14ac:dyDescent="0.25">
      <c r="A201" s="11"/>
      <c r="B201" s="9"/>
      <c r="C201" s="9"/>
      <c r="D201" s="10"/>
      <c r="E201" s="13">
        <f>IF(A201="","",MONTH(A201))</f>
      </c>
      <c r="F201" s="13">
        <f>IF(A201="","",YEAR(A201))</f>
      </c>
    </row>
    <row r="202" spans="1:6" x14ac:dyDescent="0.25">
      <c r="A202" s="11"/>
      <c r="B202" s="9"/>
      <c r="C202" s="9"/>
      <c r="D202" s="10"/>
      <c r="E202" s="13">
        <f>IF(A202="","",MONTH(A202))</f>
      </c>
      <c r="F202" s="13">
        <f>IF(A202="","",YEAR(A202))</f>
      </c>
    </row>
    <row r="203" spans="1:6" x14ac:dyDescent="0.25">
      <c r="A203" s="11"/>
      <c r="B203" s="9"/>
      <c r="C203" s="9"/>
      <c r="D203" s="10"/>
      <c r="E203" s="13">
        <f>IF(A203="","",MONTH(A203))</f>
      </c>
      <c r="F203" s="13">
        <f>IF(A203="","",YEAR(A203))</f>
      </c>
    </row>
    <row r="204" spans="1:6" x14ac:dyDescent="0.25">
      <c r="A204" s="11"/>
      <c r="B204" s="9"/>
      <c r="C204" s="9"/>
      <c r="D204" s="10"/>
      <c r="E204" s="13">
        <f>IF(A204="","",MONTH(A204))</f>
      </c>
      <c r="F204" s="13">
        <f>IF(A204="","",YEAR(A204))</f>
      </c>
    </row>
    <row r="205" spans="1:6" x14ac:dyDescent="0.25">
      <c r="A205" s="11"/>
      <c r="B205" s="9"/>
      <c r="C205" s="9"/>
      <c r="D205" s="10"/>
      <c r="E205" s="13">
        <f>IF(A205="","",MONTH(A205))</f>
      </c>
      <c r="F205" s="13">
        <f>IF(A205="","",YEAR(A205))</f>
      </c>
    </row>
    <row r="206" spans="1:6" x14ac:dyDescent="0.25">
      <c r="A206" s="11"/>
      <c r="B206" s="9"/>
      <c r="C206" s="9"/>
      <c r="D206" s="10"/>
      <c r="E206" s="13">
        <f>IF(A206="","",MONTH(A206))</f>
      </c>
      <c r="F206" s="13">
        <f>IF(A206="","",YEAR(A206))</f>
      </c>
    </row>
    <row r="207" spans="1:6" x14ac:dyDescent="0.25">
      <c r="A207" s="11"/>
      <c r="B207" s="9"/>
      <c r="C207" s="9"/>
      <c r="D207" s="10"/>
      <c r="E207" s="13">
        <f>IF(A207="","",MONTH(A207))</f>
      </c>
      <c r="F207" s="13">
        <f>IF(A207="","",YEAR(A207))</f>
      </c>
    </row>
    <row r="208" spans="1:6" x14ac:dyDescent="0.25">
      <c r="A208" s="11"/>
      <c r="B208" s="9"/>
      <c r="C208" s="9"/>
      <c r="D208" s="10"/>
      <c r="E208" s="13">
        <f>IF(A208="","",MONTH(A208))</f>
      </c>
      <c r="F208" s="13">
        <f>IF(A208="","",YEAR(A208))</f>
      </c>
    </row>
    <row r="209" spans="1:6" x14ac:dyDescent="0.25">
      <c r="A209" s="11"/>
      <c r="B209" s="9"/>
      <c r="C209" s="9"/>
      <c r="D209" s="10"/>
      <c r="E209" s="13">
        <f>IF(A209="","",MONTH(A209))</f>
      </c>
      <c r="F209" s="13">
        <f>IF(A209="","",YEAR(A209))</f>
      </c>
    </row>
    <row r="210" spans="1:6" x14ac:dyDescent="0.25">
      <c r="A210" s="11"/>
      <c r="B210" s="9"/>
      <c r="C210" s="9"/>
      <c r="D210" s="10"/>
      <c r="E210" s="13">
        <f>IF(A210="","",MONTH(A210))</f>
      </c>
      <c r="F210" s="13">
        <f>IF(A210="","",YEAR(A210))</f>
      </c>
    </row>
    <row r="211" spans="1:6" x14ac:dyDescent="0.25">
      <c r="A211" s="11"/>
      <c r="B211" s="9"/>
      <c r="C211" s="9"/>
      <c r="D211" s="10"/>
      <c r="E211" s="13">
        <f>IF(A211="","",MONTH(A211))</f>
      </c>
      <c r="F211" s="13">
        <f>IF(A211="","",YEAR(A211))</f>
      </c>
    </row>
    <row r="212" spans="1:6" x14ac:dyDescent="0.25">
      <c r="A212" s="11"/>
      <c r="B212" s="9"/>
      <c r="C212" s="9"/>
      <c r="D212" s="10"/>
      <c r="E212" s="13">
        <f>IF(A212="","",MONTH(A212))</f>
      </c>
      <c r="F212" s="13">
        <f>IF(A212="","",YEAR(A212))</f>
      </c>
    </row>
    <row r="213" spans="1:6" x14ac:dyDescent="0.25">
      <c r="A213" s="11"/>
      <c r="B213" s="9"/>
      <c r="C213" s="9"/>
      <c r="D213" s="10"/>
      <c r="E213" s="13">
        <f>IF(A213="","",MONTH(A213))</f>
      </c>
      <c r="F213" s="13">
        <f>IF(A213="","",YEAR(A213))</f>
      </c>
    </row>
    <row r="214" spans="1:6" x14ac:dyDescent="0.25">
      <c r="A214" s="11"/>
      <c r="B214" s="9"/>
      <c r="C214" s="9"/>
      <c r="D214" s="10"/>
      <c r="E214" s="13">
        <f>IF(A214="","",MONTH(A214))</f>
      </c>
      <c r="F214" s="13">
        <f>IF(A214="","",YEAR(A214))</f>
      </c>
    </row>
    <row r="215" spans="1:6" x14ac:dyDescent="0.25">
      <c r="A215" s="11"/>
      <c r="B215" s="9"/>
      <c r="C215" s="9"/>
      <c r="D215" s="10"/>
      <c r="E215" s="13">
        <f>IF(A215="","",MONTH(A215))</f>
      </c>
      <c r="F215" s="13">
        <f>IF(A215="","",YEAR(A215))</f>
      </c>
    </row>
    <row r="216" spans="1:6" x14ac:dyDescent="0.25">
      <c r="A216" s="11"/>
      <c r="B216" s="9"/>
      <c r="C216" s="9"/>
      <c r="D216" s="10"/>
      <c r="E216" s="13">
        <f>IF(A216="","",MONTH(A216))</f>
      </c>
      <c r="F216" s="13">
        <f>IF(A216="","",YEAR(A216))</f>
      </c>
    </row>
    <row r="217" spans="1:6" x14ac:dyDescent="0.25">
      <c r="A217" s="11"/>
      <c r="B217" s="9"/>
      <c r="C217" s="9"/>
      <c r="D217" s="10"/>
      <c r="E217" s="13">
        <f>IF(A217="","",MONTH(A217))</f>
      </c>
      <c r="F217" s="13">
        <f>IF(A217="","",YEAR(A217))</f>
      </c>
    </row>
    <row r="218" spans="1:6" x14ac:dyDescent="0.25">
      <c r="A218" s="11"/>
      <c r="B218" s="9"/>
      <c r="C218" s="9"/>
      <c r="D218" s="10"/>
      <c r="E218" s="13">
        <f>IF(A218="","",MONTH(A218))</f>
      </c>
      <c r="F218" s="13">
        <f>IF(A218="","",YEAR(A218))</f>
      </c>
    </row>
    <row r="219" spans="1:6" x14ac:dyDescent="0.25">
      <c r="A219" s="11"/>
      <c r="B219" s="9"/>
      <c r="C219" s="9"/>
      <c r="D219" s="10"/>
      <c r="E219" s="13">
        <f>IF(A219="","",MONTH(A219))</f>
      </c>
      <c r="F219" s="13">
        <f>IF(A219="","",YEAR(A219))</f>
      </c>
    </row>
    <row r="220" spans="1:6" x14ac:dyDescent="0.25">
      <c r="A220" s="11"/>
      <c r="B220" s="9"/>
      <c r="C220" s="9"/>
      <c r="D220" s="10"/>
      <c r="E220" s="13">
        <f>IF(A220="","",MONTH(A220))</f>
      </c>
      <c r="F220" s="13">
        <f>IF(A220="","",YEAR(A220))</f>
      </c>
    </row>
    <row r="221" spans="1:6" x14ac:dyDescent="0.25">
      <c r="A221" s="11"/>
      <c r="B221" s="9"/>
      <c r="C221" s="9"/>
      <c r="D221" s="10"/>
      <c r="E221" s="13">
        <f>IF(A221="","",MONTH(A221))</f>
      </c>
      <c r="F221" s="13">
        <f>IF(A221="","",YEAR(A221))</f>
      </c>
    </row>
    <row r="222" spans="1:6" x14ac:dyDescent="0.25">
      <c r="A222" s="11"/>
      <c r="B222" s="9"/>
      <c r="C222" s="9"/>
      <c r="D222" s="10"/>
      <c r="E222" s="13">
        <f>IF(A222="","",MONTH(A222))</f>
      </c>
      <c r="F222" s="13">
        <f>IF(A222="","",YEAR(A222))</f>
      </c>
    </row>
    <row r="223" spans="1:6" x14ac:dyDescent="0.25">
      <c r="A223" s="11"/>
      <c r="B223" s="9"/>
      <c r="C223" s="9"/>
      <c r="D223" s="10"/>
      <c r="E223" s="13">
        <f>IF(A223="","",MONTH(A223))</f>
      </c>
      <c r="F223" s="13">
        <f>IF(A223="","",YEAR(A223))</f>
      </c>
    </row>
    <row r="224" spans="1:6" x14ac:dyDescent="0.25">
      <c r="A224" s="11"/>
      <c r="B224" s="9"/>
      <c r="C224" s="9"/>
      <c r="D224" s="10"/>
      <c r="E224" s="13">
        <f>IF(A224="","",MONTH(A224))</f>
      </c>
      <c r="F224" s="13">
        <f>IF(A224="","",YEAR(A224))</f>
      </c>
    </row>
    <row r="225" spans="1:6" x14ac:dyDescent="0.25">
      <c r="A225" s="11"/>
      <c r="B225" s="9"/>
      <c r="C225" s="9"/>
      <c r="D225" s="10"/>
      <c r="E225" s="13">
        <f>IF(A225="","",MONTH(A225))</f>
      </c>
      <c r="F225" s="13">
        <f>IF(A225="","",YEAR(A225))</f>
      </c>
    </row>
    <row r="226" spans="1:6" x14ac:dyDescent="0.25">
      <c r="A226" s="11"/>
      <c r="B226" s="9"/>
      <c r="C226" s="9"/>
      <c r="D226" s="10"/>
      <c r="E226" s="13">
        <f>IF(A226="","",MONTH(A226))</f>
      </c>
      <c r="F226" s="13">
        <f>IF(A226="","",YEAR(A226))</f>
      </c>
    </row>
    <row r="227" spans="1:6" x14ac:dyDescent="0.25">
      <c r="A227" s="11"/>
      <c r="B227" s="9"/>
      <c r="C227" s="9"/>
      <c r="D227" s="10"/>
      <c r="E227" s="13">
        <f>IF(A227="","",MONTH(A227))</f>
      </c>
      <c r="F227" s="13">
        <f>IF(A227="","",YEAR(A227))</f>
      </c>
    </row>
    <row r="228" spans="1:6" x14ac:dyDescent="0.25">
      <c r="A228" s="11"/>
      <c r="B228" s="9"/>
      <c r="C228" s="9"/>
      <c r="D228" s="10"/>
      <c r="E228" s="13">
        <f>IF(A228="","",MONTH(A228))</f>
      </c>
      <c r="F228" s="13">
        <f>IF(A228="","",YEAR(A228))</f>
      </c>
    </row>
    <row r="229" spans="1:6" x14ac:dyDescent="0.25">
      <c r="A229" s="11"/>
      <c r="B229" s="9"/>
      <c r="C229" s="9"/>
      <c r="D229" s="10"/>
      <c r="E229" s="13">
        <f>IF(A229="","",MONTH(A229))</f>
      </c>
      <c r="F229" s="13">
        <f>IF(A229="","",YEAR(A229))</f>
      </c>
    </row>
    <row r="230" spans="1:6" x14ac:dyDescent="0.25">
      <c r="A230" s="11"/>
      <c r="B230" s="9"/>
      <c r="C230" s="9"/>
      <c r="D230" s="10"/>
      <c r="E230" s="13">
        <f>IF(A230="","",MONTH(A230))</f>
      </c>
      <c r="F230" s="13">
        <f>IF(A230="","",YEAR(A230))</f>
      </c>
    </row>
    <row r="231" spans="1:6" x14ac:dyDescent="0.25">
      <c r="A231" s="11"/>
      <c r="B231" s="9"/>
      <c r="C231" s="9"/>
      <c r="D231" s="10"/>
      <c r="E231" s="13">
        <f>IF(A231="","",MONTH(A231))</f>
      </c>
      <c r="F231" s="13">
        <f>IF(A231="","",YEAR(A231))</f>
      </c>
    </row>
    <row r="232" spans="1:6" x14ac:dyDescent="0.25">
      <c r="A232" s="11"/>
      <c r="B232" s="9"/>
      <c r="C232" s="9"/>
      <c r="D232" s="10"/>
      <c r="E232" s="13">
        <f>IF(A232="","",MONTH(A232))</f>
      </c>
      <c r="F232" s="13">
        <f>IF(A232="","",YEAR(A232))</f>
      </c>
    </row>
    <row r="233" spans="1:6" x14ac:dyDescent="0.25">
      <c r="A233" s="11"/>
      <c r="B233" s="9"/>
      <c r="C233" s="9"/>
      <c r="D233" s="10"/>
      <c r="E233" s="13">
        <f>IF(A233="","",MONTH(A233))</f>
      </c>
      <c r="F233" s="13">
        <f>IF(A233="","",YEAR(A233))</f>
      </c>
    </row>
    <row r="234" spans="1:6" x14ac:dyDescent="0.25">
      <c r="A234" s="11"/>
      <c r="B234" s="9"/>
      <c r="C234" s="9"/>
      <c r="D234" s="10"/>
      <c r="E234" s="13">
        <f>IF(A234="","",MONTH(A234))</f>
      </c>
      <c r="F234" s="13">
        <f>IF(A234="","",YEAR(A234))</f>
      </c>
    </row>
    <row r="235" spans="1:6" x14ac:dyDescent="0.25">
      <c r="A235" s="11"/>
      <c r="B235" s="9"/>
      <c r="C235" s="9"/>
      <c r="D235" s="10"/>
      <c r="E235" s="13">
        <f>IF(A235="","",MONTH(A235))</f>
      </c>
      <c r="F235" s="13">
        <f>IF(A235="","",YEAR(A235))</f>
      </c>
    </row>
    <row r="236" spans="1:6" x14ac:dyDescent="0.25">
      <c r="A236" s="11"/>
      <c r="B236" s="9"/>
      <c r="C236" s="9"/>
      <c r="D236" s="10"/>
      <c r="E236" s="13">
        <f>IF(A236="","",MONTH(A236))</f>
      </c>
      <c r="F236" s="13">
        <f>IF(A236="","",YEAR(A236))</f>
      </c>
    </row>
    <row r="237" spans="1:6" x14ac:dyDescent="0.25">
      <c r="A237" s="11"/>
      <c r="B237" s="9"/>
      <c r="C237" s="9"/>
      <c r="D237" s="10"/>
      <c r="E237" s="13">
        <f>IF(A237="","",MONTH(A237))</f>
      </c>
      <c r="F237" s="13">
        <f>IF(A237="","",YEAR(A237))</f>
      </c>
    </row>
    <row r="238" spans="1:6" x14ac:dyDescent="0.25">
      <c r="A238" s="11"/>
      <c r="B238" s="9"/>
      <c r="C238" s="9"/>
      <c r="D238" s="10"/>
      <c r="E238" s="13">
        <f>IF(A238="","",MONTH(A238))</f>
      </c>
      <c r="F238" s="13">
        <f>IF(A238="","",YEAR(A238))</f>
      </c>
    </row>
    <row r="239" spans="1:6" x14ac:dyDescent="0.25">
      <c r="A239" s="11"/>
      <c r="B239" s="9"/>
      <c r="C239" s="9"/>
      <c r="D239" s="10"/>
      <c r="E239" s="13">
        <f>IF(A239="","",MONTH(A239))</f>
      </c>
      <c r="F239" s="13">
        <f>IF(A239="","",YEAR(A239))</f>
      </c>
    </row>
    <row r="240" spans="1:6" x14ac:dyDescent="0.25">
      <c r="A240" s="11"/>
      <c r="B240" s="9"/>
      <c r="C240" s="9"/>
      <c r="D240" s="10"/>
      <c r="E240" s="13">
        <f>IF(A240="","",MONTH(A240))</f>
      </c>
      <c r="F240" s="13">
        <f>IF(A240="","",YEAR(A240))</f>
      </c>
    </row>
    <row r="241" spans="1:6" x14ac:dyDescent="0.25">
      <c r="A241" s="11"/>
      <c r="B241" s="9"/>
      <c r="C241" s="9"/>
      <c r="D241" s="10"/>
      <c r="E241" s="13">
        <f>IF(A241="","",MONTH(A241))</f>
      </c>
      <c r="F241" s="13">
        <f>IF(A241="","",YEAR(A241))</f>
      </c>
    </row>
    <row r="242" spans="1:6" x14ac:dyDescent="0.25">
      <c r="A242" s="11"/>
      <c r="B242" s="9"/>
      <c r="C242" s="9"/>
      <c r="D242" s="10"/>
      <c r="E242" s="13">
        <f>IF(A242="","",MONTH(A242))</f>
      </c>
      <c r="F242" s="13">
        <f>IF(A242="","",YEAR(A242))</f>
      </c>
    </row>
    <row r="243" spans="1:6" x14ac:dyDescent="0.25">
      <c r="A243" s="11"/>
      <c r="B243" s="9"/>
      <c r="C243" s="9"/>
      <c r="D243" s="10"/>
      <c r="E243" s="13">
        <f>IF(A243="","",MONTH(A243))</f>
      </c>
      <c r="F243" s="13">
        <f>IF(A243="","",YEAR(A243))</f>
      </c>
    </row>
    <row r="244" spans="1:6" x14ac:dyDescent="0.25">
      <c r="A244" s="11"/>
      <c r="B244" s="9"/>
      <c r="C244" s="9"/>
      <c r="D244" s="10"/>
      <c r="E244" s="13">
        <f>IF(A244="","",MONTH(A244))</f>
      </c>
      <c r="F244" s="13">
        <f>IF(A244="","",YEAR(A244))</f>
      </c>
    </row>
    <row r="245" spans="1:6" x14ac:dyDescent="0.25">
      <c r="A245" s="11"/>
      <c r="B245" s="9"/>
      <c r="C245" s="9"/>
      <c r="D245" s="10"/>
      <c r="E245" s="13">
        <f>IF(A245="","",MONTH(A245))</f>
      </c>
      <c r="F245" s="13">
        <f>IF(A245="","",YEAR(A245))</f>
      </c>
    </row>
    <row r="246" spans="1:6" x14ac:dyDescent="0.25">
      <c r="A246" s="11"/>
      <c r="B246" s="9"/>
      <c r="C246" s="9"/>
      <c r="D246" s="10"/>
      <c r="E246" s="13">
        <f>IF(A246="","",MONTH(A246))</f>
      </c>
      <c r="F246" s="13">
        <f>IF(A246="","",YEAR(A246))</f>
      </c>
    </row>
    <row r="247" spans="1:6" x14ac:dyDescent="0.25">
      <c r="A247" s="11"/>
      <c r="B247" s="9"/>
      <c r="C247" s="9"/>
      <c r="D247" s="10"/>
      <c r="E247" s="13">
        <f>IF(A247="","",MONTH(A247))</f>
      </c>
      <c r="F247" s="13">
        <f>IF(A247="","",YEAR(A247))</f>
      </c>
    </row>
    <row r="248" spans="1:6" x14ac:dyDescent="0.25">
      <c r="A248" s="11"/>
      <c r="B248" s="9"/>
      <c r="C248" s="9"/>
      <c r="D248" s="10"/>
      <c r="E248" s="13">
        <f>IF(A248="","",MONTH(A248))</f>
      </c>
      <c r="F248" s="13">
        <f>IF(A248="","",YEAR(A248))</f>
      </c>
    </row>
    <row r="249" spans="1:6" x14ac:dyDescent="0.25">
      <c r="A249" s="11"/>
      <c r="B249" s="9"/>
      <c r="C249" s="9"/>
      <c r="D249" s="10"/>
      <c r="E249" s="13">
        <f>IF(A249="","",MONTH(A249))</f>
      </c>
      <c r="F249" s="13">
        <f>IF(A249="","",YEAR(A249))</f>
      </c>
    </row>
    <row r="250" spans="1:6" x14ac:dyDescent="0.25">
      <c r="A250" s="11"/>
      <c r="B250" s="9"/>
      <c r="C250" s="9"/>
      <c r="D250" s="10"/>
      <c r="E250" s="13">
        <f>IF(A250="","",MONTH(A250))</f>
      </c>
      <c r="F250" s="13">
        <f>IF(A250="","",YEAR(A250))</f>
      </c>
    </row>
    <row r="251" spans="1:6" x14ac:dyDescent="0.25">
      <c r="A251" s="11"/>
      <c r="B251" s="9"/>
      <c r="C251" s="9"/>
      <c r="D251" s="10"/>
      <c r="E251" s="13">
        <f>IF(A251="","",MONTH(A251))</f>
      </c>
      <c r="F251" s="13">
        <f>IF(A251="","",YEAR(A251))</f>
      </c>
    </row>
    <row r="252" spans="1:6" x14ac:dyDescent="0.25">
      <c r="A252" s="11"/>
      <c r="B252" s="9"/>
      <c r="C252" s="9"/>
      <c r="D252" s="10"/>
      <c r="E252" s="13">
        <f>IF(A252="","",MONTH(A252))</f>
      </c>
      <c r="F252" s="13">
        <f>IF(A252="","",YEAR(A252))</f>
      </c>
    </row>
    <row r="253" spans="1:6" x14ac:dyDescent="0.25">
      <c r="A253" s="11"/>
      <c r="B253" s="9"/>
      <c r="C253" s="9"/>
      <c r="D253" s="10"/>
      <c r="E253" s="13">
        <f>IF(A253="","",MONTH(A253))</f>
      </c>
      <c r="F253" s="13">
        <f>IF(A253="","",YEAR(A253))</f>
      </c>
    </row>
    <row r="254" spans="1:6" x14ac:dyDescent="0.25">
      <c r="A254" s="11"/>
      <c r="B254" s="9"/>
      <c r="C254" s="9"/>
      <c r="D254" s="10"/>
      <c r="E254" s="13">
        <f>IF(A254="","",MONTH(A254))</f>
      </c>
      <c r="F254" s="13">
        <f>IF(A254="","",YEAR(A254))</f>
      </c>
    </row>
    <row r="255" spans="1:6" x14ac:dyDescent="0.25">
      <c r="A255" s="11"/>
      <c r="B255" s="9"/>
      <c r="C255" s="9"/>
      <c r="D255" s="10"/>
      <c r="E255" s="13">
        <f>IF(A255="","",MONTH(A255))</f>
      </c>
      <c r="F255" s="13">
        <f>IF(A255="","",YEAR(A255))</f>
      </c>
    </row>
    <row r="256" spans="1:6" x14ac:dyDescent="0.25">
      <c r="A256" s="11"/>
      <c r="B256" s="9"/>
      <c r="C256" s="9"/>
      <c r="D256" s="10"/>
      <c r="E256" s="13">
        <f>IF(A256="","",MONTH(A256))</f>
      </c>
      <c r="F256" s="13">
        <f>IF(A256="","",YEAR(A256))</f>
      </c>
    </row>
    <row r="257" spans="1:6" x14ac:dyDescent="0.25">
      <c r="A257" s="11"/>
      <c r="B257" s="9"/>
      <c r="C257" s="9"/>
      <c r="D257" s="10"/>
      <c r="E257" s="13">
        <f>IF(A257="","",MONTH(A257))</f>
      </c>
      <c r="F257" s="13">
        <f>IF(A257="","",YEAR(A257))</f>
      </c>
    </row>
    <row r="258" spans="1:6" x14ac:dyDescent="0.25">
      <c r="A258" s="11"/>
      <c r="B258" s="9"/>
      <c r="C258" s="9"/>
      <c r="D258" s="10"/>
      <c r="E258" s="13">
        <f>IF(A258="","",MONTH(A258))</f>
      </c>
      <c r="F258" s="13">
        <f>IF(A258="","",YEAR(A258))</f>
      </c>
    </row>
    <row r="259" spans="1:6" x14ac:dyDescent="0.25">
      <c r="A259" s="11"/>
      <c r="B259" s="9"/>
      <c r="C259" s="9"/>
      <c r="D259" s="10"/>
      <c r="E259" s="13">
        <f>IF(A259="","",MONTH(A259))</f>
      </c>
      <c r="F259" s="13">
        <f>IF(A259="","",YEAR(A259))</f>
      </c>
    </row>
    <row r="260" spans="1:6" x14ac:dyDescent="0.25">
      <c r="A260" s="11"/>
      <c r="B260" s="9"/>
      <c r="C260" s="9"/>
      <c r="D260" s="10"/>
      <c r="E260" s="13">
        <f>IF(A260="","",MONTH(A260))</f>
      </c>
      <c r="F260" s="13">
        <f>IF(A260="","",YEAR(A260))</f>
      </c>
    </row>
    <row r="261" spans="1:6" x14ac:dyDescent="0.25">
      <c r="A261" s="11"/>
      <c r="B261" s="9"/>
      <c r="C261" s="9"/>
      <c r="D261" s="10"/>
      <c r="E261" s="13">
        <f>IF(A261="","",MONTH(A261))</f>
      </c>
      <c r="F261" s="13">
        <f>IF(A261="","",YEAR(A261))</f>
      </c>
    </row>
    <row r="262" spans="1:6" x14ac:dyDescent="0.25">
      <c r="A262" s="11"/>
      <c r="B262" s="9"/>
      <c r="C262" s="9"/>
      <c r="D262" s="10"/>
      <c r="E262" s="13">
        <f>IF(A262="","",MONTH(A262))</f>
      </c>
      <c r="F262" s="13">
        <f>IF(A262="","",YEAR(A262))</f>
      </c>
    </row>
    <row r="263" spans="1:6" x14ac:dyDescent="0.25">
      <c r="A263" s="11"/>
      <c r="B263" s="9"/>
      <c r="C263" s="9"/>
      <c r="D263" s="10"/>
      <c r="E263" s="13">
        <f>IF(A263="","",MONTH(A263))</f>
      </c>
      <c r="F263" s="13">
        <f>IF(A263="","",YEAR(A263))</f>
      </c>
    </row>
    <row r="264" spans="1:6" x14ac:dyDescent="0.25">
      <c r="A264" s="11"/>
      <c r="B264" s="9"/>
      <c r="C264" s="9"/>
      <c r="D264" s="10"/>
      <c r="E264" s="13">
        <f>IF(A264="","",MONTH(A264))</f>
      </c>
      <c r="F264" s="13">
        <f>IF(A264="","",YEAR(A264))</f>
      </c>
    </row>
    <row r="265" spans="1:6" x14ac:dyDescent="0.25">
      <c r="A265" s="11"/>
      <c r="B265" s="9"/>
      <c r="C265" s="9"/>
      <c r="D265" s="10"/>
      <c r="E265" s="13">
        <f>IF(A265="","",MONTH(A265))</f>
      </c>
      <c r="F265" s="13">
        <f>IF(A265="","",YEAR(A265))</f>
      </c>
    </row>
    <row r="266" spans="1:6" x14ac:dyDescent="0.25">
      <c r="A266" s="11"/>
      <c r="B266" s="9"/>
      <c r="C266" s="9"/>
      <c r="D266" s="10"/>
      <c r="E266" s="13">
        <f>IF(A266="","",MONTH(A266))</f>
      </c>
      <c r="F266" s="13">
        <f>IF(A266="","",YEAR(A266))</f>
      </c>
    </row>
    <row r="267" spans="1:6" x14ac:dyDescent="0.25">
      <c r="A267" s="11"/>
      <c r="B267" s="9"/>
      <c r="C267" s="9"/>
      <c r="D267" s="10"/>
      <c r="E267" s="13">
        <f>IF(A267="","",MONTH(A267))</f>
      </c>
      <c r="F267" s="13">
        <f>IF(A267="","",YEAR(A267))</f>
      </c>
    </row>
    <row r="268" spans="1:6" x14ac:dyDescent="0.25">
      <c r="A268" s="11"/>
      <c r="B268" s="9"/>
      <c r="C268" s="9"/>
      <c r="D268" s="10"/>
      <c r="E268" s="13">
        <f>IF(A268="","",MONTH(A268))</f>
      </c>
      <c r="F268" s="13">
        <f>IF(A268="","",YEAR(A268))</f>
      </c>
    </row>
    <row r="269" spans="1:6" x14ac:dyDescent="0.25">
      <c r="A269" s="11"/>
      <c r="B269" s="9"/>
      <c r="C269" s="9"/>
      <c r="D269" s="10"/>
      <c r="E269" s="13">
        <f>IF(A269="","",MONTH(A269))</f>
      </c>
      <c r="F269" s="13">
        <f>IF(A269="","",YEAR(A269))</f>
      </c>
    </row>
    <row r="270" spans="1:6" x14ac:dyDescent="0.25">
      <c r="A270" s="11"/>
      <c r="B270" s="9"/>
      <c r="C270" s="9"/>
      <c r="D270" s="10"/>
      <c r="E270" s="13">
        <f>IF(A270="","",MONTH(A270))</f>
      </c>
      <c r="F270" s="13">
        <f>IF(A270="","",YEAR(A270))</f>
      </c>
    </row>
    <row r="271" spans="1:6" x14ac:dyDescent="0.25">
      <c r="A271" s="11"/>
      <c r="B271" s="9"/>
      <c r="C271" s="9"/>
      <c r="D271" s="10"/>
      <c r="E271" s="13">
        <f>IF(A271="","",MONTH(A271))</f>
      </c>
      <c r="F271" s="13">
        <f>IF(A271="","",YEAR(A271))</f>
      </c>
    </row>
    <row r="272" spans="1:6" x14ac:dyDescent="0.25">
      <c r="A272" s="11"/>
      <c r="B272" s="9"/>
      <c r="C272" s="9"/>
      <c r="D272" s="10"/>
      <c r="E272" s="13">
        <f>IF(A272="","",MONTH(A272))</f>
      </c>
      <c r="F272" s="13">
        <f>IF(A272="","",YEAR(A272))</f>
      </c>
    </row>
    <row r="273" spans="1:6" x14ac:dyDescent="0.25">
      <c r="A273" s="11"/>
      <c r="B273" s="9"/>
      <c r="C273" s="9"/>
      <c r="D273" s="10"/>
      <c r="E273" s="13">
        <f>IF(A273="","",MONTH(A273))</f>
      </c>
      <c r="F273" s="13">
        <f>IF(A273="","",YEAR(A273))</f>
      </c>
    </row>
    <row r="274" spans="1:6" x14ac:dyDescent="0.25">
      <c r="A274" s="11"/>
      <c r="B274" s="9"/>
      <c r="C274" s="9"/>
      <c r="D274" s="10"/>
      <c r="E274" s="13">
        <f>IF(A274="","",MONTH(A274))</f>
      </c>
      <c r="F274" s="13">
        <f>IF(A274="","",YEAR(A274))</f>
      </c>
    </row>
    <row r="275" spans="1:6" x14ac:dyDescent="0.25">
      <c r="A275" s="11"/>
      <c r="B275" s="9"/>
      <c r="C275" s="9"/>
      <c r="D275" s="10"/>
      <c r="E275" s="13">
        <f>IF(A275="","",MONTH(A275))</f>
      </c>
      <c r="F275" s="13">
        <f>IF(A275="","",YEAR(A275))</f>
      </c>
    </row>
    <row r="276" spans="1:6" x14ac:dyDescent="0.25">
      <c r="A276" s="11"/>
      <c r="B276" s="9"/>
      <c r="C276" s="9"/>
      <c r="D276" s="10"/>
      <c r="E276" s="13">
        <f>IF(A276="","",MONTH(A276))</f>
      </c>
      <c r="F276" s="13">
        <f>IF(A276="","",YEAR(A276))</f>
      </c>
    </row>
    <row r="277" spans="1:6" x14ac:dyDescent="0.25">
      <c r="A277" s="11"/>
      <c r="B277" s="9"/>
      <c r="C277" s="9"/>
      <c r="D277" s="10"/>
      <c r="E277" s="13">
        <f>IF(A277="","",MONTH(A277))</f>
      </c>
      <c r="F277" s="13">
        <f>IF(A277="","",YEAR(A277))</f>
      </c>
    </row>
    <row r="278" spans="1:6" x14ac:dyDescent="0.25">
      <c r="A278" s="11"/>
      <c r="B278" s="9"/>
      <c r="C278" s="9"/>
      <c r="D278" s="10"/>
      <c r="E278" s="13">
        <f>IF(A278="","",MONTH(A278))</f>
      </c>
      <c r="F278" s="13">
        <f>IF(A278="","",YEAR(A278))</f>
      </c>
    </row>
    <row r="279" spans="1:6" x14ac:dyDescent="0.25">
      <c r="A279" s="11"/>
      <c r="B279" s="9"/>
      <c r="C279" s="9"/>
      <c r="D279" s="10"/>
      <c r="E279" s="13">
        <f>IF(A279="","",MONTH(A279))</f>
      </c>
      <c r="F279" s="13">
        <f>IF(A279="","",YEAR(A279))</f>
      </c>
    </row>
    <row r="280" spans="1:6" x14ac:dyDescent="0.25">
      <c r="A280" s="11"/>
      <c r="B280" s="9"/>
      <c r="C280" s="9"/>
      <c r="D280" s="10"/>
      <c r="E280" s="13">
        <f>IF(A280="","",MONTH(A280))</f>
      </c>
      <c r="F280" s="13">
        <f>IF(A280="","",YEAR(A280))</f>
      </c>
    </row>
    <row r="281" spans="1:6" x14ac:dyDescent="0.25">
      <c r="A281" s="11"/>
      <c r="B281" s="9"/>
      <c r="C281" s="9"/>
      <c r="D281" s="10"/>
      <c r="E281" s="13">
        <f>IF(A281="","",MONTH(A281))</f>
      </c>
      <c r="F281" s="13">
        <f>IF(A281="","",YEAR(A281))</f>
      </c>
    </row>
    <row r="282" spans="1:6" x14ac:dyDescent="0.25">
      <c r="A282" s="11"/>
      <c r="B282" s="9"/>
      <c r="C282" s="9"/>
      <c r="D282" s="10"/>
      <c r="E282" s="13">
        <f>IF(A282="","",MONTH(A282))</f>
      </c>
      <c r="F282" s="13">
        <f>IF(A282="","",YEAR(A282))</f>
      </c>
    </row>
    <row r="283" spans="1:6" x14ac:dyDescent="0.25">
      <c r="A283" s="11"/>
      <c r="B283" s="9"/>
      <c r="C283" s="9"/>
      <c r="D283" s="10"/>
      <c r="E283" s="13">
        <f>IF(A283="","",MONTH(A283))</f>
      </c>
      <c r="F283" s="13">
        <f>IF(A283="","",YEAR(A283))</f>
      </c>
    </row>
    <row r="284" spans="1:6" x14ac:dyDescent="0.25">
      <c r="A284" s="11"/>
      <c r="B284" s="9"/>
      <c r="C284" s="9"/>
      <c r="D284" s="10"/>
      <c r="E284" s="13">
        <f>IF(A284="","",MONTH(A284))</f>
      </c>
      <c r="F284" s="13">
        <f>IF(A284="","",YEAR(A284))</f>
      </c>
    </row>
    <row r="285" spans="1:6" x14ac:dyDescent="0.25">
      <c r="A285" s="11"/>
      <c r="B285" s="9"/>
      <c r="C285" s="9"/>
      <c r="D285" s="10"/>
      <c r="E285" s="13">
        <f>IF(A285="","",MONTH(A285))</f>
      </c>
      <c r="F285" s="13">
        <f>IF(A285="","",YEAR(A285))</f>
      </c>
    </row>
    <row r="286" spans="1:6" x14ac:dyDescent="0.25">
      <c r="A286" s="11"/>
      <c r="B286" s="9"/>
      <c r="C286" s="9"/>
      <c r="D286" s="10"/>
      <c r="E286" s="13">
        <f>IF(A286="","",MONTH(A286))</f>
      </c>
      <c r="F286" s="13">
        <f>IF(A286="","",YEAR(A286))</f>
      </c>
    </row>
    <row r="287" spans="1:6" x14ac:dyDescent="0.25">
      <c r="A287" s="11"/>
      <c r="B287" s="9"/>
      <c r="C287" s="9"/>
      <c r="D287" s="10"/>
      <c r="E287" s="13">
        <f>IF(A287="","",MONTH(A287))</f>
      </c>
      <c r="F287" s="13">
        <f>IF(A287="","",YEAR(A287))</f>
      </c>
    </row>
    <row r="288" spans="1:6" x14ac:dyDescent="0.25">
      <c r="A288" s="11"/>
      <c r="B288" s="9"/>
      <c r="C288" s="9"/>
      <c r="D288" s="10"/>
      <c r="E288" s="13">
        <f>IF(A288="","",MONTH(A288))</f>
      </c>
      <c r="F288" s="13">
        <f>IF(A288="","",YEAR(A288))</f>
      </c>
    </row>
    <row r="289" spans="1:6" x14ac:dyDescent="0.25">
      <c r="A289" s="11"/>
      <c r="B289" s="9"/>
      <c r="C289" s="9"/>
      <c r="D289" s="10"/>
      <c r="E289" s="13">
        <f>IF(A289="","",MONTH(A289))</f>
      </c>
      <c r="F289" s="13">
        <f>IF(A289="","",YEAR(A289))</f>
      </c>
    </row>
    <row r="290" spans="1:6" x14ac:dyDescent="0.25">
      <c r="A290" s="11"/>
      <c r="B290" s="9"/>
      <c r="C290" s="9"/>
      <c r="D290" s="10"/>
      <c r="E290" s="13">
        <f>IF(A290="","",MONTH(A290))</f>
      </c>
      <c r="F290" s="13">
        <f>IF(A290="","",YEAR(A290))</f>
      </c>
    </row>
    <row r="291" spans="1:6" x14ac:dyDescent="0.25">
      <c r="A291" s="11"/>
      <c r="B291" s="9"/>
      <c r="C291" s="9"/>
      <c r="D291" s="10"/>
      <c r="E291" s="13">
        <f>IF(A291="","",MONTH(A291))</f>
      </c>
      <c r="F291" s="13">
        <f>IF(A291="","",YEAR(A291))</f>
      </c>
    </row>
    <row r="292" spans="1:6" x14ac:dyDescent="0.25">
      <c r="A292" s="11"/>
      <c r="B292" s="9"/>
      <c r="C292" s="9"/>
      <c r="D292" s="10"/>
      <c r="E292" s="13">
        <f>IF(A292="","",MONTH(A292))</f>
      </c>
      <c r="F292" s="13">
        <f>IF(A292="","",YEAR(A292))</f>
      </c>
    </row>
    <row r="293" spans="1:6" x14ac:dyDescent="0.25">
      <c r="A293" s="11"/>
      <c r="B293" s="9"/>
      <c r="C293" s="9"/>
      <c r="D293" s="10"/>
      <c r="E293" s="13">
        <f>IF(A293="","",MONTH(A293))</f>
      </c>
      <c r="F293" s="13">
        <f>IF(A293="","",YEAR(A293))</f>
      </c>
    </row>
    <row r="294" spans="1:6" x14ac:dyDescent="0.25">
      <c r="A294" s="11"/>
      <c r="B294" s="9"/>
      <c r="C294" s="9"/>
      <c r="D294" s="10"/>
      <c r="E294" s="13">
        <f>IF(A294="","",MONTH(A294))</f>
      </c>
      <c r="F294" s="13">
        <f>IF(A294="","",YEAR(A294))</f>
      </c>
    </row>
    <row r="295" spans="1:6" x14ac:dyDescent="0.25">
      <c r="A295" s="11"/>
      <c r="B295" s="9"/>
      <c r="C295" s="9"/>
      <c r="D295" s="10"/>
      <c r="E295" s="13">
        <f>IF(A295="","",MONTH(A295))</f>
      </c>
      <c r="F295" s="13">
        <f>IF(A295="","",YEAR(A295))</f>
      </c>
    </row>
    <row r="296" spans="1:6" x14ac:dyDescent="0.25">
      <c r="A296" s="11"/>
      <c r="B296" s="9"/>
      <c r="C296" s="9"/>
      <c r="D296" s="10"/>
      <c r="E296" s="13">
        <f>IF(A296="","",MONTH(A296))</f>
      </c>
      <c r="F296" s="13">
        <f>IF(A296="","",YEAR(A296))</f>
      </c>
    </row>
    <row r="297" spans="1:6" x14ac:dyDescent="0.25">
      <c r="A297" s="11"/>
      <c r="B297" s="9"/>
      <c r="C297" s="9"/>
      <c r="D297" s="10"/>
      <c r="E297" s="13">
        <f>IF(A297="","",MONTH(A297))</f>
      </c>
      <c r="F297" s="13">
        <f>IF(A297="","",YEAR(A297))</f>
      </c>
    </row>
    <row r="298" spans="1:6" x14ac:dyDescent="0.25">
      <c r="A298" s="11"/>
      <c r="B298" s="9"/>
      <c r="C298" s="9"/>
      <c r="D298" s="10"/>
      <c r="E298" s="13">
        <f>IF(A298="","",MONTH(A298))</f>
      </c>
      <c r="F298" s="13">
        <f>IF(A298="","",YEAR(A298))</f>
      </c>
    </row>
    <row r="299" spans="1:6" x14ac:dyDescent="0.25">
      <c r="A299" s="11"/>
      <c r="B299" s="9"/>
      <c r="C299" s="9"/>
      <c r="D299" s="10"/>
      <c r="E299" s="13">
        <f>IF(A299="","",MONTH(A299))</f>
      </c>
      <c r="F299" s="13">
        <f>IF(A299="","",YEAR(A299))</f>
      </c>
    </row>
    <row r="300" spans="1:6" x14ac:dyDescent="0.25">
      <c r="A300" s="11"/>
      <c r="B300" s="9"/>
      <c r="C300" s="9"/>
      <c r="D300" s="10"/>
      <c r="E300" s="13">
        <f>IF(A300="","",MONTH(A300))</f>
      </c>
      <c r="F300" s="13">
        <f>IF(A300="","",YEAR(A300))</f>
      </c>
    </row>
    <row r="301" spans="1:6" x14ac:dyDescent="0.25">
      <c r="A301" s="11"/>
      <c r="B301" s="9"/>
      <c r="C301" s="9"/>
      <c r="D301" s="10"/>
      <c r="E301" s="13">
        <f>IF(A301="","",MONTH(A301))</f>
      </c>
      <c r="F301" s="13">
        <f>IF(A301="","",YEAR(A301))</f>
      </c>
    </row>
  </sheetData>
  <dataValidations count="6">
    <dataValidation type="date" operator="greaterThan" allowBlank="1" showErrorMessage="1" error="Enter a date, e.g. 2026-03-14." sqref="A10:A301">
      <formula1>36526</formula1>
    </dataValidation>
    <dataValidation type="date" operator="greaterThan" allowBlank="1" showErrorMessage="1" error="Enter a date, e.g. 2026-03-14." sqref="A2:A301">
      <formula1>36526</formula1>
    </dataValidation>
    <dataValidation type="list" allowBlank="1" showErrorMessage="1" errorTitle="Pick from the list" error="Choose a value from the drop-down (edit the lists on the Settings tab)." sqref="B10:B301">
      <formula1>Settings!$E$2:$E$16</formula1>
    </dataValidation>
    <dataValidation type="list" allowBlank="1" showErrorMessage="1" errorTitle="Pick from the list" error="Choose a value from the drop-down (edit the lists on the Settings tab)." sqref="B2:B301">
      <formula1>Settings!$E$2:$E$16</formula1>
    </dataValidation>
    <dataValidation type="decimal" operator="greaterThanOrEqual" allowBlank="1" showErrorMessage="1" error="Enter a number (0 or more)." sqref="D10:D301">
      <formula1>0</formula1>
    </dataValidation>
    <dataValidation type="decimal" operator="greaterThanOrEqual" allowBlank="1" showErrorMessage="1" error="Enter a number (0 or more)." sqref="D2:D301">
      <formula1>0</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A100"/>
    <pageSetUpPr fitToPage="1"/>
  </sheetPr>
  <dimension ref="A1:J39"/>
  <sheetFormatPr defaultRowHeight="15" outlineLevelRow="0" outlineLevelCol="0" x14ac:dyDescent="55"/>
  <cols>
    <col min="1" max="1" width="8" customWidth="1"/>
    <col min="3" max="5" width="13" customWidth="1"/>
    <col min="6" max="6" width="3" customWidth="1"/>
    <col min="7" max="7" width="24" customWidth="1"/>
    <col min="8" max="8" width="11" customWidth="1"/>
    <col min="9" max="9" width="13" customWidth="1"/>
    <col min="10" max="10" width="12" customWidth="1"/>
  </cols>
  <sheetData>
    <row r="1" spans="1:1" x14ac:dyDescent="0.25">
      <c r="A1" s="1">
        <f>"Farm dashboard "&amp;Settings!H2</f>
      </c>
    </row>
    <row r="3" spans="1:10" x14ac:dyDescent="0.25">
      <c r="A3" s="4" t="s">
        <v>16</v>
      </c>
      <c r="B3" s="4" t="s">
        <v>17</v>
      </c>
      <c r="C3" s="4" t="s">
        <v>18</v>
      </c>
      <c r="D3" s="4" t="s">
        <v>19</v>
      </c>
      <c r="E3" s="4" t="s">
        <v>20</v>
      </c>
      <c r="G3" s="4" t="s">
        <v>21</v>
      </c>
      <c r="H3" s="4" t="s">
        <v>22</v>
      </c>
      <c r="I3" s="4" t="s">
        <v>18</v>
      </c>
      <c r="J3" s="4" t="s">
        <v>23</v>
      </c>
    </row>
    <row r="4" spans="1:10" x14ac:dyDescent="0.25">
      <c r="A4" t="s">
        <v>24</v>
      </c>
      <c r="B4">
        <f>COUNTIFS(Sales!$J$2:$J$501,1,Sales!$K$2:$K$501,Settings!$H$2)</f>
      </c>
      <c r="C4" s="5">
        <f>SUMIFS(Sales!$H$2:$H$501,Sales!$J$2:$J$501,1,Sales!$K$2:$K$501,Settings!$H$2)</f>
      </c>
      <c r="D4" s="5">
        <f>SUMIFS(Expenses!$D$2:$D$301,Expenses!$E$2:$E$301,1,Expenses!$F$2:$F$301,Settings!$H$2)</f>
      </c>
      <c r="E4" s="5">
        <f>C4-D4</f>
      </c>
      <c r="G4">
        <f>IF(Settings!A2="","",Settings!A2)</f>
      </c>
      <c r="H4">
        <f>IF(G4="","",SUMIFS(Sales!$E$2:$E$501,Sales!$D$2:$D$501,G4,Sales!$K$2:$K$501,Settings!$H$2))</f>
      </c>
      <c r="I4" s="5">
        <f>IF(G4="","",SUMIFS(Sales!$H$2:$H$501,Sales!$D$2:$D$501,G4,Sales!$K$2:$K$501,Settings!$H$2))</f>
      </c>
      <c r="J4" s="5">
        <f>IF(G4="","",IF(H4=0,0,I4/H4))</f>
      </c>
    </row>
    <row r="5" spans="1:10" x14ac:dyDescent="0.25">
      <c r="A5" t="s">
        <v>25</v>
      </c>
      <c r="B5">
        <f>COUNTIFS(Sales!$J$2:$J$501,2,Sales!$K$2:$K$501,Settings!$H$2)</f>
      </c>
      <c r="C5" s="5">
        <f>SUMIFS(Sales!$H$2:$H$501,Sales!$J$2:$J$501,2,Sales!$K$2:$K$501,Settings!$H$2)</f>
      </c>
      <c r="D5" s="5">
        <f>SUMIFS(Expenses!$D$2:$D$301,Expenses!$E$2:$E$301,2,Expenses!$F$2:$F$301,Settings!$H$2)</f>
      </c>
      <c r="E5" s="5">
        <f>C5-D5</f>
      </c>
      <c r="G5">
        <f>IF(Settings!A3="","",Settings!A3)</f>
      </c>
      <c r="H5">
        <f>IF(G5="","",SUMIFS(Sales!$E$2:$E$501,Sales!$D$2:$D$501,G5,Sales!$K$2:$K$501,Settings!$H$2))</f>
      </c>
      <c r="I5" s="5">
        <f>IF(G5="","",SUMIFS(Sales!$H$2:$H$501,Sales!$D$2:$D$501,G5,Sales!$K$2:$K$501,Settings!$H$2))</f>
      </c>
      <c r="J5" s="5">
        <f>IF(G5="","",IF(H5=0,0,I5/H5))</f>
      </c>
    </row>
    <row r="6" spans="1:10" x14ac:dyDescent="0.25">
      <c r="A6" t="s">
        <v>26</v>
      </c>
      <c r="B6">
        <f>COUNTIFS(Sales!$J$2:$J$501,3,Sales!$K$2:$K$501,Settings!$H$2)</f>
      </c>
      <c r="C6" s="5">
        <f>SUMIFS(Sales!$H$2:$H$501,Sales!$J$2:$J$501,3,Sales!$K$2:$K$501,Settings!$H$2)</f>
      </c>
      <c r="D6" s="5">
        <f>SUMIFS(Expenses!$D$2:$D$301,Expenses!$E$2:$E$301,3,Expenses!$F$2:$F$301,Settings!$H$2)</f>
      </c>
      <c r="E6" s="5">
        <f>C6-D6</f>
      </c>
      <c r="G6">
        <f>IF(Settings!A4="","",Settings!A4)</f>
      </c>
      <c r="H6">
        <f>IF(G6="","",SUMIFS(Sales!$E$2:$E$501,Sales!$D$2:$D$501,G6,Sales!$K$2:$K$501,Settings!$H$2))</f>
      </c>
      <c r="I6" s="5">
        <f>IF(G6="","",SUMIFS(Sales!$H$2:$H$501,Sales!$D$2:$D$501,G6,Sales!$K$2:$K$501,Settings!$H$2))</f>
      </c>
      <c r="J6" s="5">
        <f>IF(G6="","",IF(H6=0,0,I6/H6))</f>
      </c>
    </row>
    <row r="7" spans="1:10" x14ac:dyDescent="0.25">
      <c r="A7" t="s">
        <v>27</v>
      </c>
      <c r="B7">
        <f>COUNTIFS(Sales!$J$2:$J$501,4,Sales!$K$2:$K$501,Settings!$H$2)</f>
      </c>
      <c r="C7" s="5">
        <f>SUMIFS(Sales!$H$2:$H$501,Sales!$J$2:$J$501,4,Sales!$K$2:$K$501,Settings!$H$2)</f>
      </c>
      <c r="D7" s="5">
        <f>SUMIFS(Expenses!$D$2:$D$301,Expenses!$E$2:$E$301,4,Expenses!$F$2:$F$301,Settings!$H$2)</f>
      </c>
      <c r="E7" s="5">
        <f>C7-D7</f>
      </c>
      <c r="G7">
        <f>IF(Settings!A5="","",Settings!A5)</f>
      </c>
      <c r="H7">
        <f>IF(G7="","",SUMIFS(Sales!$E$2:$E$501,Sales!$D$2:$D$501,G7,Sales!$K$2:$K$501,Settings!$H$2))</f>
      </c>
      <c r="I7" s="5">
        <f>IF(G7="","",SUMIFS(Sales!$H$2:$H$501,Sales!$D$2:$D$501,G7,Sales!$K$2:$K$501,Settings!$H$2))</f>
      </c>
      <c r="J7" s="5">
        <f>IF(G7="","",IF(H7=0,0,I7/H7))</f>
      </c>
    </row>
    <row r="8" spans="1:10" x14ac:dyDescent="0.25">
      <c r="A8" t="s">
        <v>28</v>
      </c>
      <c r="B8">
        <f>COUNTIFS(Sales!$J$2:$J$501,5,Sales!$K$2:$K$501,Settings!$H$2)</f>
      </c>
      <c r="C8" s="5">
        <f>SUMIFS(Sales!$H$2:$H$501,Sales!$J$2:$J$501,5,Sales!$K$2:$K$501,Settings!$H$2)</f>
      </c>
      <c r="D8" s="5">
        <f>SUMIFS(Expenses!$D$2:$D$301,Expenses!$E$2:$E$301,5,Expenses!$F$2:$F$301,Settings!$H$2)</f>
      </c>
      <c r="E8" s="5">
        <f>C8-D8</f>
      </c>
      <c r="G8">
        <f>IF(Settings!A6="","",Settings!A6)</f>
      </c>
      <c r="H8">
        <f>IF(G8="","",SUMIFS(Sales!$E$2:$E$501,Sales!$D$2:$D$501,G8,Sales!$K$2:$K$501,Settings!$H$2))</f>
      </c>
      <c r="I8" s="5">
        <f>IF(G8="","",SUMIFS(Sales!$H$2:$H$501,Sales!$D$2:$D$501,G8,Sales!$K$2:$K$501,Settings!$H$2))</f>
      </c>
      <c r="J8" s="5">
        <f>IF(G8="","",IF(H8=0,0,I8/H8))</f>
      </c>
    </row>
    <row r="9" spans="1:10" x14ac:dyDescent="0.25">
      <c r="A9" t="s">
        <v>29</v>
      </c>
      <c r="B9">
        <f>COUNTIFS(Sales!$J$2:$J$501,6,Sales!$K$2:$K$501,Settings!$H$2)</f>
      </c>
      <c r="C9" s="5">
        <f>SUMIFS(Sales!$H$2:$H$501,Sales!$J$2:$J$501,6,Sales!$K$2:$K$501,Settings!$H$2)</f>
      </c>
      <c r="D9" s="5">
        <f>SUMIFS(Expenses!$D$2:$D$301,Expenses!$E$2:$E$301,6,Expenses!$F$2:$F$301,Settings!$H$2)</f>
      </c>
      <c r="E9" s="5">
        <f>C9-D9</f>
      </c>
      <c r="G9">
        <f>IF(Settings!A7="","",Settings!A7)</f>
      </c>
      <c r="H9">
        <f>IF(G9="","",SUMIFS(Sales!$E$2:$E$501,Sales!$D$2:$D$501,G9,Sales!$K$2:$K$501,Settings!$H$2))</f>
      </c>
      <c r="I9" s="5">
        <f>IF(G9="","",SUMIFS(Sales!$H$2:$H$501,Sales!$D$2:$D$501,G9,Sales!$K$2:$K$501,Settings!$H$2))</f>
      </c>
      <c r="J9" s="5">
        <f>IF(G9="","",IF(H9=0,0,I9/H9))</f>
      </c>
    </row>
    <row r="10" spans="1:10" x14ac:dyDescent="0.25">
      <c r="A10" t="s">
        <v>30</v>
      </c>
      <c r="B10">
        <f>COUNTIFS(Sales!$J$2:$J$501,7,Sales!$K$2:$K$501,Settings!$H$2)</f>
      </c>
      <c r="C10" s="5">
        <f>SUMIFS(Sales!$H$2:$H$501,Sales!$J$2:$J$501,7,Sales!$K$2:$K$501,Settings!$H$2)</f>
      </c>
      <c r="D10" s="5">
        <f>SUMIFS(Expenses!$D$2:$D$301,Expenses!$E$2:$E$301,7,Expenses!$F$2:$F$301,Settings!$H$2)</f>
      </c>
      <c r="E10" s="5">
        <f>C10-D10</f>
      </c>
      <c r="G10">
        <f>IF(Settings!A8="","",Settings!A8)</f>
      </c>
      <c r="H10">
        <f>IF(G10="","",SUMIFS(Sales!$E$2:$E$501,Sales!$D$2:$D$501,G10,Sales!$K$2:$K$501,Settings!$H$2))</f>
      </c>
      <c r="I10" s="5">
        <f>IF(G10="","",SUMIFS(Sales!$H$2:$H$501,Sales!$D$2:$D$501,G10,Sales!$K$2:$K$501,Settings!$H$2))</f>
      </c>
      <c r="J10" s="5">
        <f>IF(G10="","",IF(H10=0,0,I10/H10))</f>
      </c>
    </row>
    <row r="11" spans="1:10" x14ac:dyDescent="0.25">
      <c r="A11" t="s">
        <v>31</v>
      </c>
      <c r="B11">
        <f>COUNTIFS(Sales!$J$2:$J$501,8,Sales!$K$2:$K$501,Settings!$H$2)</f>
      </c>
      <c r="C11" s="5">
        <f>SUMIFS(Sales!$H$2:$H$501,Sales!$J$2:$J$501,8,Sales!$K$2:$K$501,Settings!$H$2)</f>
      </c>
      <c r="D11" s="5">
        <f>SUMIFS(Expenses!$D$2:$D$301,Expenses!$E$2:$E$301,8,Expenses!$F$2:$F$301,Settings!$H$2)</f>
      </c>
      <c r="E11" s="5">
        <f>C11-D11</f>
      </c>
      <c r="G11">
        <f>IF(Settings!A9="","",Settings!A9)</f>
      </c>
      <c r="H11">
        <f>IF(G11="","",SUMIFS(Sales!$E$2:$E$501,Sales!$D$2:$D$501,G11,Sales!$K$2:$K$501,Settings!$H$2))</f>
      </c>
      <c r="I11" s="5">
        <f>IF(G11="","",SUMIFS(Sales!$H$2:$H$501,Sales!$D$2:$D$501,G11,Sales!$K$2:$K$501,Settings!$H$2))</f>
      </c>
      <c r="J11" s="5">
        <f>IF(G11="","",IF(H11=0,0,I11/H11))</f>
      </c>
    </row>
    <row r="12" spans="1:10" x14ac:dyDescent="0.25">
      <c r="A12" t="s">
        <v>32</v>
      </c>
      <c r="B12">
        <f>COUNTIFS(Sales!$J$2:$J$501,9,Sales!$K$2:$K$501,Settings!$H$2)</f>
      </c>
      <c r="C12" s="5">
        <f>SUMIFS(Sales!$H$2:$H$501,Sales!$J$2:$J$501,9,Sales!$K$2:$K$501,Settings!$H$2)</f>
      </c>
      <c r="D12" s="5">
        <f>SUMIFS(Expenses!$D$2:$D$301,Expenses!$E$2:$E$301,9,Expenses!$F$2:$F$301,Settings!$H$2)</f>
      </c>
      <c r="E12" s="5">
        <f>C12-D12</f>
      </c>
      <c r="G12">
        <f>IF(Settings!A10="","",Settings!A10)</f>
      </c>
      <c r="H12">
        <f>IF(G12="","",SUMIFS(Sales!$E$2:$E$501,Sales!$D$2:$D$501,G12,Sales!$K$2:$K$501,Settings!$H$2))</f>
      </c>
      <c r="I12" s="5">
        <f>IF(G12="","",SUMIFS(Sales!$H$2:$H$501,Sales!$D$2:$D$501,G12,Sales!$K$2:$K$501,Settings!$H$2))</f>
      </c>
      <c r="J12" s="5">
        <f>IF(G12="","",IF(H12=0,0,I12/H12))</f>
      </c>
    </row>
    <row r="13" spans="1:10" x14ac:dyDescent="0.25">
      <c r="A13" t="s">
        <v>33</v>
      </c>
      <c r="B13">
        <f>COUNTIFS(Sales!$J$2:$J$501,10,Sales!$K$2:$K$501,Settings!$H$2)</f>
      </c>
      <c r="C13" s="5">
        <f>SUMIFS(Sales!$H$2:$H$501,Sales!$J$2:$J$501,10,Sales!$K$2:$K$501,Settings!$H$2)</f>
      </c>
      <c r="D13" s="5">
        <f>SUMIFS(Expenses!$D$2:$D$301,Expenses!$E$2:$E$301,10,Expenses!$F$2:$F$301,Settings!$H$2)</f>
      </c>
      <c r="E13" s="5">
        <f>C13-D13</f>
      </c>
      <c r="G13">
        <f>IF(Settings!A11="","",Settings!A11)</f>
      </c>
      <c r="H13">
        <f>IF(G13="","",SUMIFS(Sales!$E$2:$E$501,Sales!$D$2:$D$501,G13,Sales!$K$2:$K$501,Settings!$H$2))</f>
      </c>
      <c r="I13" s="5">
        <f>IF(G13="","",SUMIFS(Sales!$H$2:$H$501,Sales!$D$2:$D$501,G13,Sales!$K$2:$K$501,Settings!$H$2))</f>
      </c>
      <c r="J13" s="5">
        <f>IF(G13="","",IF(H13=0,0,I13/H13))</f>
      </c>
    </row>
    <row r="14" spans="1:10" x14ac:dyDescent="0.25">
      <c r="A14" t="s">
        <v>34</v>
      </c>
      <c r="B14">
        <f>COUNTIFS(Sales!$J$2:$J$501,11,Sales!$K$2:$K$501,Settings!$H$2)</f>
      </c>
      <c r="C14" s="5">
        <f>SUMIFS(Sales!$H$2:$H$501,Sales!$J$2:$J$501,11,Sales!$K$2:$K$501,Settings!$H$2)</f>
      </c>
      <c r="D14" s="5">
        <f>SUMIFS(Expenses!$D$2:$D$301,Expenses!$E$2:$E$301,11,Expenses!$F$2:$F$301,Settings!$H$2)</f>
      </c>
      <c r="E14" s="5">
        <f>C14-D14</f>
      </c>
      <c r="G14">
        <f>IF(Settings!A12="","",Settings!A12)</f>
      </c>
      <c r="H14">
        <f>IF(G14="","",SUMIFS(Sales!$E$2:$E$501,Sales!$D$2:$D$501,G14,Sales!$K$2:$K$501,Settings!$H$2))</f>
      </c>
      <c r="I14" s="5">
        <f>IF(G14="","",SUMIFS(Sales!$H$2:$H$501,Sales!$D$2:$D$501,G14,Sales!$K$2:$K$501,Settings!$H$2))</f>
      </c>
      <c r="J14" s="5">
        <f>IF(G14="","",IF(H14=0,0,I14/H14))</f>
      </c>
    </row>
    <row r="15" spans="1:10" x14ac:dyDescent="0.25">
      <c r="A15" t="s">
        <v>35</v>
      </c>
      <c r="B15">
        <f>COUNTIFS(Sales!$J$2:$J$501,12,Sales!$K$2:$K$501,Settings!$H$2)</f>
      </c>
      <c r="C15" s="5">
        <f>SUMIFS(Sales!$H$2:$H$501,Sales!$J$2:$J$501,12,Sales!$K$2:$K$501,Settings!$H$2)</f>
      </c>
      <c r="D15" s="5">
        <f>SUMIFS(Expenses!$D$2:$D$301,Expenses!$E$2:$E$301,12,Expenses!$F$2:$F$301,Settings!$H$2)</f>
      </c>
      <c r="E15" s="5">
        <f>C15-D15</f>
      </c>
      <c r="G15">
        <f>IF(Settings!A13="","",Settings!A13)</f>
      </c>
      <c r="H15">
        <f>IF(G15="","",SUMIFS(Sales!$E$2:$E$501,Sales!$D$2:$D$501,G15,Sales!$K$2:$K$501,Settings!$H$2))</f>
      </c>
      <c r="I15" s="5">
        <f>IF(G15="","",SUMIFS(Sales!$H$2:$H$501,Sales!$D$2:$D$501,G15,Sales!$K$2:$K$501,Settings!$H$2))</f>
      </c>
      <c r="J15" s="5">
        <f>IF(G15="","",IF(H15=0,0,I15/H15))</f>
      </c>
    </row>
    <row r="16" spans="1:10" x14ac:dyDescent="0.25">
      <c r="A16" s="6" t="s">
        <v>36</v>
      </c>
      <c r="B16" s="6">
        <f>SUM(B4:B15)</f>
      </c>
      <c r="C16" s="7">
        <f>SUM(C4:C15)</f>
      </c>
      <c r="D16" s="7">
        <f>SUM(D4:D15)</f>
      </c>
      <c r="E16" s="7">
        <f>SUM(E4:E15)</f>
      </c>
      <c r="G16">
        <f>IF(Settings!A14="","",Settings!A14)</f>
      </c>
      <c r="H16">
        <f>IF(G16="","",SUMIFS(Sales!$E$2:$E$501,Sales!$D$2:$D$501,G16,Sales!$K$2:$K$501,Settings!$H$2))</f>
      </c>
      <c r="I16" s="5">
        <f>IF(G16="","",SUMIFS(Sales!$H$2:$H$501,Sales!$D$2:$D$501,G16,Sales!$K$2:$K$501,Settings!$H$2))</f>
      </c>
      <c r="J16" s="5">
        <f>IF(G16="","",IF(H16=0,0,I16/H16))</f>
      </c>
    </row>
    <row r="17" spans="7:10" x14ac:dyDescent="0.25">
      <c r="G17">
        <f>IF(Settings!A15="","",Settings!A15)</f>
      </c>
      <c r="H17">
        <f>IF(G17="","",SUMIFS(Sales!$E$2:$E$501,Sales!$D$2:$D$501,G17,Sales!$K$2:$K$501,Settings!$H$2))</f>
      </c>
      <c r="I17" s="5">
        <f>IF(G17="","",SUMIFS(Sales!$H$2:$H$501,Sales!$D$2:$D$501,G17,Sales!$K$2:$K$501,Settings!$H$2))</f>
      </c>
      <c r="J17" s="5">
        <f>IF(G17="","",IF(H17=0,0,I17/H17))</f>
      </c>
    </row>
    <row r="18" spans="7:10" x14ac:dyDescent="0.25">
      <c r="G18">
        <f>IF(Settings!A16="","",Settings!A16)</f>
      </c>
      <c r="H18">
        <f>IF(G18="","",SUMIFS(Sales!$E$2:$E$501,Sales!$D$2:$D$501,G18,Sales!$K$2:$K$501,Settings!$H$2))</f>
      </c>
      <c r="I18" s="5">
        <f>IF(G18="","",SUMIFS(Sales!$H$2:$H$501,Sales!$D$2:$D$501,G18,Sales!$K$2:$K$501,Settings!$H$2))</f>
      </c>
      <c r="J18" s="5">
        <f>IF(G18="","",IF(H18=0,0,I18/H18))</f>
      </c>
    </row>
    <row r="20" spans="7:9" x14ac:dyDescent="0.25">
      <c r="G20" s="6" t="s">
        <v>37</v>
      </c>
      <c r="I20" s="7">
        <f>SUM(I4:I18)</f>
      </c>
    </row>
    <row r="22" spans="7:9" x14ac:dyDescent="0.25">
      <c r="G22" s="4" t="s">
        <v>38</v>
      </c>
      <c r="H22" s="4" t="s">
        <v>17</v>
      </c>
      <c r="I22" s="4" t="s">
        <v>18</v>
      </c>
    </row>
    <row r="23" spans="7:9" x14ac:dyDescent="0.25">
      <c r="G23">
        <f>IF(Settings!D2="","",Settings!D2)</f>
      </c>
      <c r="H23">
        <f>IF(G23="","",COUNTIFS(Sales!$C$2:$C$501,G23,Sales!$K$2:$K$501,Settings!$H$2))</f>
      </c>
      <c r="I23" s="5">
        <f>IF(G23="","",SUMIFS(Sales!$H$2:$H$501,Sales!$C$2:$C$501,G23,Sales!$K$2:$K$501,Settings!$H$2))</f>
      </c>
    </row>
    <row r="24" spans="7:9" x14ac:dyDescent="0.25">
      <c r="G24">
        <f>IF(Settings!D3="","",Settings!D3)</f>
      </c>
      <c r="H24">
        <f>IF(G24="","",COUNTIFS(Sales!$C$2:$C$501,G24,Sales!$K$2:$K$501,Settings!$H$2))</f>
      </c>
      <c r="I24" s="5">
        <f>IF(G24="","",SUMIFS(Sales!$H$2:$H$501,Sales!$C$2:$C$501,G24,Sales!$K$2:$K$501,Settings!$H$2))</f>
      </c>
    </row>
    <row r="25" spans="7:9" x14ac:dyDescent="0.25">
      <c r="G25">
        <f>IF(Settings!D4="","",Settings!D4)</f>
      </c>
      <c r="H25">
        <f>IF(G25="","",COUNTIFS(Sales!$C$2:$C$501,G25,Sales!$K$2:$K$501,Settings!$H$2))</f>
      </c>
      <c r="I25" s="5">
        <f>IF(G25="","",SUMIFS(Sales!$H$2:$H$501,Sales!$C$2:$C$501,G25,Sales!$K$2:$K$501,Settings!$H$2))</f>
      </c>
    </row>
    <row r="26" spans="7:9" x14ac:dyDescent="0.25">
      <c r="G26">
        <f>IF(Settings!D5="","",Settings!D5)</f>
      </c>
      <c r="H26">
        <f>IF(G26="","",COUNTIFS(Sales!$C$2:$C$501,G26,Sales!$K$2:$K$501,Settings!$H$2))</f>
      </c>
      <c r="I26" s="5">
        <f>IF(G26="","",SUMIFS(Sales!$H$2:$H$501,Sales!$C$2:$C$501,G26,Sales!$K$2:$K$501,Settings!$H$2))</f>
      </c>
    </row>
    <row r="27" spans="7:9" x14ac:dyDescent="0.25">
      <c r="G27">
        <f>IF(Settings!D6="","",Settings!D6)</f>
      </c>
      <c r="H27">
        <f>IF(G27="","",COUNTIFS(Sales!$C$2:$C$501,G27,Sales!$K$2:$K$501,Settings!$H$2))</f>
      </c>
      <c r="I27" s="5">
        <f>IF(G27="","",SUMIFS(Sales!$H$2:$H$501,Sales!$C$2:$C$501,G27,Sales!$K$2:$K$501,Settings!$H$2))</f>
      </c>
    </row>
    <row r="28" spans="7:9" x14ac:dyDescent="0.25">
      <c r="G28">
        <f>IF(Settings!D7="","",Settings!D7)</f>
      </c>
      <c r="H28">
        <f>IF(G28="","",COUNTIFS(Sales!$C$2:$C$501,G28,Sales!$K$2:$K$501,Settings!$H$2))</f>
      </c>
      <c r="I28" s="5">
        <f>IF(G28="","",SUMIFS(Sales!$H$2:$H$501,Sales!$C$2:$C$501,G28,Sales!$K$2:$K$501,Settings!$H$2))</f>
      </c>
    </row>
    <row r="29" spans="7:9" x14ac:dyDescent="0.25">
      <c r="G29">
        <f>IF(Settings!D8="","",Settings!D8)</f>
      </c>
      <c r="H29">
        <f>IF(G29="","",COUNTIFS(Sales!$C$2:$C$501,G29,Sales!$K$2:$K$501,Settings!$H$2))</f>
      </c>
      <c r="I29" s="5">
        <f>IF(G29="","",SUMIFS(Sales!$H$2:$H$501,Sales!$C$2:$C$501,G29,Sales!$K$2:$K$501,Settings!$H$2))</f>
      </c>
    </row>
    <row r="30" spans="7:9" x14ac:dyDescent="0.25">
      <c r="G30">
        <f>IF(Settings!D9="","",Settings!D9)</f>
      </c>
      <c r="H30">
        <f>IF(G30="","",COUNTIFS(Sales!$C$2:$C$501,G30,Sales!$K$2:$K$501,Settings!$H$2))</f>
      </c>
      <c r="I30" s="5">
        <f>IF(G30="","",SUMIFS(Sales!$H$2:$H$501,Sales!$C$2:$C$501,G30,Sales!$K$2:$K$501,Settings!$H$2))</f>
      </c>
    </row>
    <row r="31" spans="7:9" x14ac:dyDescent="0.25">
      <c r="G31">
        <f>IF(Settings!D10="","",Settings!D10)</f>
      </c>
      <c r="H31">
        <f>IF(G31="","",COUNTIFS(Sales!$C$2:$C$501,G31,Sales!$K$2:$K$501,Settings!$H$2))</f>
      </c>
      <c r="I31" s="5">
        <f>IF(G31="","",SUMIFS(Sales!$H$2:$H$501,Sales!$C$2:$C$501,G31,Sales!$K$2:$K$501,Settings!$H$2))</f>
      </c>
    </row>
    <row r="32" spans="7:9" x14ac:dyDescent="0.25">
      <c r="G32">
        <f>IF(Settings!D11="","",Settings!D11)</f>
      </c>
      <c r="H32">
        <f>IF(G32="","",COUNTIFS(Sales!$C$2:$C$501,G32,Sales!$K$2:$K$501,Settings!$H$2))</f>
      </c>
      <c r="I32" s="5">
        <f>IF(G32="","",SUMIFS(Sales!$H$2:$H$501,Sales!$C$2:$C$501,G32,Sales!$K$2:$K$501,Settings!$H$2))</f>
      </c>
    </row>
    <row r="33" spans="7:9" x14ac:dyDescent="0.25">
      <c r="G33">
        <f>IF(Settings!D12="","",Settings!D12)</f>
      </c>
      <c r="H33">
        <f>IF(G33="","",COUNTIFS(Sales!$C$2:$C$501,G33,Sales!$K$2:$K$501,Settings!$H$2))</f>
      </c>
      <c r="I33" s="5">
        <f>IF(G33="","",SUMIFS(Sales!$H$2:$H$501,Sales!$C$2:$C$501,G33,Sales!$K$2:$K$501,Settings!$H$2))</f>
      </c>
    </row>
    <row r="34" spans="7:9" x14ac:dyDescent="0.25">
      <c r="G34">
        <f>IF(Settings!D13="","",Settings!D13)</f>
      </c>
      <c r="H34">
        <f>IF(G34="","",COUNTIFS(Sales!$C$2:$C$501,G34,Sales!$K$2:$K$501,Settings!$H$2))</f>
      </c>
      <c r="I34" s="5">
        <f>IF(G34="","",SUMIFS(Sales!$H$2:$H$501,Sales!$C$2:$C$501,G34,Sales!$K$2:$K$501,Settings!$H$2))</f>
      </c>
    </row>
    <row r="35" spans="7:9" x14ac:dyDescent="0.25">
      <c r="G35">
        <f>IF(Settings!D14="","",Settings!D14)</f>
      </c>
      <c r="H35">
        <f>IF(G35="","",COUNTIFS(Sales!$C$2:$C$501,G35,Sales!$K$2:$K$501,Settings!$H$2))</f>
      </c>
      <c r="I35" s="5">
        <f>IF(G35="","",SUMIFS(Sales!$H$2:$H$501,Sales!$C$2:$C$501,G35,Sales!$K$2:$K$501,Settings!$H$2))</f>
      </c>
    </row>
    <row r="36" spans="7:9" x14ac:dyDescent="0.25">
      <c r="G36">
        <f>IF(Settings!D15="","",Settings!D15)</f>
      </c>
      <c r="H36">
        <f>IF(G36="","",COUNTIFS(Sales!$C$2:$C$501,G36,Sales!$K$2:$K$501,Settings!$H$2))</f>
      </c>
      <c r="I36" s="5">
        <f>IF(G36="","",SUMIFS(Sales!$H$2:$H$501,Sales!$C$2:$C$501,G36,Sales!$K$2:$K$501,Settings!$H$2))</f>
      </c>
    </row>
    <row r="37" spans="7:9" x14ac:dyDescent="0.25">
      <c r="G37">
        <f>IF(Settings!D16="","",Settings!D16)</f>
      </c>
      <c r="H37">
        <f>IF(G37="","",COUNTIFS(Sales!$C$2:$C$501,G37,Sales!$K$2:$K$501,Settings!$H$2))</f>
      </c>
      <c r="I37" s="5">
        <f>IF(G37="","",SUMIFS(Sales!$H$2:$H$501,Sales!$C$2:$C$501,G37,Sales!$K$2:$K$501,Settings!$H$2))</f>
      </c>
    </row>
    <row r="39" spans="7:9" x14ac:dyDescent="0.25">
      <c r="G39" s="6" t="s">
        <v>39</v>
      </c>
      <c r="I39" s="7">
        <f>SUMIFS(Sales!$I$2:$I$501,Sales!$K$2:$K$501,Settings!$H$2)</f>
      </c>
    </row>
  </sheetData>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Dashboard</vt:lpstr>
      <vt:lpstr>Settings</vt:lpstr>
      <vt:lpstr>Sales</vt:lpstr>
      <vt:lpstr>Expenses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Tuper</dc:creator>
  <dc:title/>
  <dc:subject/>
  <dc:description/>
  <cp:keywords/>
  <cp:category/>
  <cp:lastModifiedBy>Unknown</cp:lastModifiedBy>
  <dcterms:created xsi:type="dcterms:W3CDTF">2026-11-03T00:00:00Z</dcterms:created>
  <dcterms:modified xsi:type="dcterms:W3CDTF">2026-11-03T08:32:23Z</dcterms:modified>
</cp:coreProperties>
</file>