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Invoice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<sst xmlns="http://schemas.openxmlformats.org/spreadsheetml/2006/main" count="67" uniqueCount="57">
  <si>
    <t>Free Freelance Income Tracker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</si>
  <si>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</si>
  <si>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</si>
  <si>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</si>
  <si>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</si>
  <si>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</si>
  <si>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clients (up to 15), your expense categories (up to 15), the year (E2), your payment terms in days (E4) and today's date (E6).</t>
  </si>
  <si>
    <t>2. Invoices: one row per invoice: date, client, what it was for, the amount, and the date it was paid (leave empty while unpaid).</t>
  </si>
  <si>
    <t>Status: PAID once there is a paid date. Otherwise OVERDUE when today (E6) is more than the payment terms (E4) after the invoice date, else OPEN. Overdue rows are highlighted.</t>
  </si>
  <si>
    <t>3. Expenses: software, equipment, home office, marketing, education, travel, fees. One row each, the day you pay it.</t>
  </si>
  <si>
    <t>What you get:</t>
  </si>
  <si>
    <t>Dashboard: invoiced by month, money received by month (by paid date), expenses by month and received minus expenses; every client with invoiced, received and still open; every expense category with its total; the open and overdue totals.</t>
  </si>
  <si>
    <t>Limits: 300 invoices and 300 expense rows. Want profit by month, a tax set-aside, due dates and average days to pay per client? See the paid Freelance Income, Invoice and Client Tracker at tuper.app/templates. This is a record-keeping tool, not tax or legal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</si>
  <si>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</si>
  <si>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</si>
  <si>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</si>
  <si>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</si>
  <si>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Invoiced</t>
  </si>
  <si>
    <t>Received</t>
  </si>
  <si>
    <t>Expenses</t>
  </si>
  <si>
    <t>Received minus expenses</t>
  </si>
  <si>
    <t>Client</t>
  </si>
  <si>
    <t>Still open</t>
  </si>
  <si>
    <t>Expense category</t>
  </si>
  <si>
    <t>Spent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</si>
  <si>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</si>
  <si>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</si>
  <si>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</si>
  <si>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</si>
  <si>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</si>
  <si>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</si>
  <si>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</si>
  <si>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</si>
  <si>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</si>
  <si>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</si>
  <si>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</si>
  <si>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</si>
  <si>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</si>
  <si>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clients</t>
  </si>
  <si>
    <t>All categories</t>
  </si>
  <si>
    <t>Open invoices (all years)</t>
  </si>
  <si>
    <t>Overdue invoices</t>
  </si>
  <si>
    <t>Payment terms (days)</t>
  </si>
  <si>
    <t>Today's date</t>
  </si>
  <si>
    <t>Invoice date</t>
  </si>
  <si>
    <t>For</t>
  </si>
  <si>
    <t>Amount</t>
  </si>
  <si>
    <t>Date paid</t>
  </si>
  <si>
    <t>Status</t>
  </si>
  <si>
    <t>Overdue</t>
  </si>
  <si>
    <t>Invoice month</t>
  </si>
  <si>
    <t>Invoice year</t>
  </si>
  <si>
    <t>Paid month</t>
  </si>
  <si>
    <t>Paid year</t>
  </si>
  <si>
    <t>Date</t>
  </si>
  <si>
    <t>Category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</si>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</sst>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4" max="4" width="26" customWidth="1"/>
    <col min="5" max="5" width="14" customWidth="1"/>
  </cols>
  <sheetData>
    <row r="1" ht="30" customHeight="1" spans="1:4" x14ac:dyDescent="0.25">
      <c r="A1" s="8" t="s">
        <v>21</v>
      </c>
      <c r="B1" s="8" t="s">
        <v>23</v>
      </c>
      <c r="D1" s="4" t="s">
        <v>37</v>
      </c>
    </row>
    <row r="2" spans="1:5" x14ac:dyDescent="0.25">
      <c r="A2" s="9"/>
      <c r="B2" s="9"/>
      <c r="E2" s="9">
        <v>2026</v>
      </c>
    </row>
    <row r="3" spans="1:4" x14ac:dyDescent="0.25">
      <c r="A3" s="9"/>
      <c r="B3" s="9"/>
      <c r="D3" s="4" t="s">
        <v>42</v>
      </c>
    </row>
    <row r="4" spans="1:5" x14ac:dyDescent="0.25">
      <c r="A4" s="9"/>
      <c r="B4" s="9"/>
      <c r="E4" s="9">
        <v>30</v>
      </c>
    </row>
    <row r="5" spans="1:4" x14ac:dyDescent="0.25">
      <c r="A5" s="9"/>
      <c r="B5" s="9"/>
      <c r="D5" s="4" t="s">
        <v>43</v>
      </c>
    </row>
    <row r="6" spans="1:5" x14ac:dyDescent="0.25">
      <c r="A6" s="9"/>
      <c r="B6" s="9"/>
      <c r="E6" s="10"/>
    </row>
    <row r="7" spans="1:2" x14ac:dyDescent="0.25">
      <c r="A7" s="9"/>
      <c r="B7" s="9"/>
    </row>
    <row r="8" spans="1:2" x14ac:dyDescent="0.25">
      <c r="A8" s="9"/>
      <c r="B8" s="9"/>
    </row>
    <row r="9" spans="1:2" x14ac:dyDescent="0.25">
      <c r="A9" s="9"/>
      <c r="B9" s="9"/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4" customWidth="1"/>
    <col min="4" max="5" width="12" customWidth="1"/>
    <col min="6" max="6" width="11" customWidth="1"/>
    <col min="7" max="8" width="12" customWidth="1"/>
  </cols>
  <sheetData>
    <row r="1" ht="30" customHeight="1" spans="1:12" x14ac:dyDescent="0.25">
      <c r="A1" s="8" t="s">
        <v>44</v>
      </c>
      <c r="B1" s="8" t="s">
        <v>21</v>
      </c>
      <c r="C1" s="8" t="s">
        <v>45</v>
      </c>
      <c r="D1" s="8" t="s">
        <v>46</v>
      </c>
      <c r="E1" s="8" t="s">
        <v>47</v>
      </c>
      <c r="F1" s="8" t="s">
        <v>48</v>
      </c>
      <c r="G1" s="8" t="s">
        <v>22</v>
      </c>
      <c r="H1" s="8" t="s">
        <v>49</v>
      </c>
      <c r="I1" s="8" t="s">
        <v>50</v>
      </c>
      <c r="J1" s="8" t="s">
        <v>51</v>
      </c>
      <c r="K1" s="8" t="s">
        <v>52</v>
      </c>
      <c r="L1" s="8" t="s">
        <v>53</v>
      </c>
    </row>
    <row r="2" spans="1:12" x14ac:dyDescent="0.25">
      <c r="A2" s="10"/>
      <c r="B2" s="9"/>
      <c r="C2" s="9"/>
      <c r="D2" s="11"/>
      <c r="E2" s="10"/>
      <c r="F2" s="12">
        <f>IF(A2="","",IF(E2&lt;&gt;"","PAID",IF(Settings!$E$6-A2&gt;Settings!$E$4,"OVERDUE","OPEN")))</f>
      </c>
      <c r="G2" s="13">
        <f>IF(A2="","",IF(E2="",N(D2),0))</f>
      </c>
      <c r="H2" s="13">
        <f>IF(A2="","",IF(F2="OVERDUE",N(D2),0))</f>
      </c>
      <c r="I2" s="12">
        <f>IF(A2="","",MONTH(A2))</f>
      </c>
      <c r="J2" s="12">
        <f>IF(A2="","",YEAR(A2))</f>
      </c>
      <c r="K2" s="12">
        <f>IF(E2="","",MONTH(E2))</f>
      </c>
      <c r="L2" s="12">
        <f>IF(E2="","",YEAR(E2))</f>
      </c>
    </row>
    <row r="3" spans="1:12" x14ac:dyDescent="0.25">
      <c r="A3" s="10"/>
      <c r="B3" s="9"/>
      <c r="C3" s="9"/>
      <c r="D3" s="11"/>
      <c r="E3" s="10"/>
      <c r="F3" s="12">
        <f>IF(A3="","",IF(E3&lt;&gt;"","PAID",IF(Settings!$E$6-A3&gt;Settings!$E$4,"OVERDUE","OPEN")))</f>
      </c>
      <c r="G3" s="13">
        <f>IF(A3="","",IF(E3="",N(D3),0))</f>
      </c>
      <c r="H3" s="13">
        <f>IF(A3="","",IF(F3="OVERDUE",N(D3),0))</f>
      </c>
      <c r="I3" s="12">
        <f>IF(A3="","",MONTH(A3))</f>
      </c>
      <c r="J3" s="12">
        <f>IF(A3="","",YEAR(A3))</f>
      </c>
      <c r="K3" s="12">
        <f>IF(E3="","",MONTH(E3))</f>
      </c>
      <c r="L3" s="12">
        <f>IF(E3="","",YEAR(E3))</f>
      </c>
    </row>
    <row r="4" spans="1:12" x14ac:dyDescent="0.25">
      <c r="A4" s="10"/>
      <c r="B4" s="9"/>
      <c r="C4" s="9"/>
      <c r="D4" s="11"/>
      <c r="E4" s="10"/>
      <c r="F4" s="12">
        <f>IF(A4="","",IF(E4&lt;&gt;"","PAID",IF(Settings!$E$6-A4&gt;Settings!$E$4,"OVERDUE","OPEN")))</f>
      </c>
      <c r="G4" s="13">
        <f>IF(A4="","",IF(E4="",N(D4),0))</f>
      </c>
      <c r="H4" s="13">
        <f>IF(A4="","",IF(F4="OVERDUE",N(D4),0))</f>
      </c>
      <c r="I4" s="12">
        <f>IF(A4="","",MONTH(A4))</f>
      </c>
      <c r="J4" s="12">
        <f>IF(A4="","",YEAR(A4))</f>
      </c>
      <c r="K4" s="12">
        <f>IF(E4="","",MONTH(E4))</f>
      </c>
      <c r="L4" s="12">
        <f>IF(E4="","",YEAR(E4))</f>
      </c>
    </row>
    <row r="5" spans="1:12" x14ac:dyDescent="0.25">
      <c r="A5" s="10"/>
      <c r="B5" s="9"/>
      <c r="C5" s="9"/>
      <c r="D5" s="11"/>
      <c r="E5" s="10"/>
      <c r="F5" s="12">
        <f>IF(A5="","",IF(E5&lt;&gt;"","PAID",IF(Settings!$E$6-A5&gt;Settings!$E$4,"OVERDUE","OPEN")))</f>
      </c>
      <c r="G5" s="13">
        <f>IF(A5="","",IF(E5="",N(D5),0))</f>
      </c>
      <c r="H5" s="13">
        <f>IF(A5="","",IF(F5="OVERDUE",N(D5),0))</f>
      </c>
      <c r="I5" s="12">
        <f>IF(A5="","",MONTH(A5))</f>
      </c>
      <c r="J5" s="12">
        <f>IF(A5="","",YEAR(A5))</f>
      </c>
      <c r="K5" s="12">
        <f>IF(E5="","",MONTH(E5))</f>
      </c>
      <c r="L5" s="12">
        <f>IF(E5="","",YEAR(E5))</f>
      </c>
    </row>
    <row r="6" spans="1:12" x14ac:dyDescent="0.25">
      <c r="A6" s="10"/>
      <c r="B6" s="9"/>
      <c r="C6" s="9"/>
      <c r="D6" s="11"/>
      <c r="E6" s="10"/>
      <c r="F6" s="12">
        <f>IF(A6="","",IF(E6&lt;&gt;"","PAID",IF(Settings!$E$6-A6&gt;Settings!$E$4,"OVERDUE","OPEN")))</f>
      </c>
      <c r="G6" s="13">
        <f>IF(A6="","",IF(E6="",N(D6),0))</f>
      </c>
      <c r="H6" s="13">
        <f>IF(A6="","",IF(F6="OVERDUE",N(D6),0))</f>
      </c>
      <c r="I6" s="12">
        <f>IF(A6="","",MONTH(A6))</f>
      </c>
      <c r="J6" s="12">
        <f>IF(A6="","",YEAR(A6))</f>
      </c>
      <c r="K6" s="12">
        <f>IF(E6="","",MONTH(E6))</f>
      </c>
      <c r="L6" s="12">
        <f>IF(E6="","",YEAR(E6))</f>
      </c>
    </row>
    <row r="7" spans="1:12" x14ac:dyDescent="0.25">
      <c r="A7" s="10"/>
      <c r="B7" s="9"/>
      <c r="C7" s="9"/>
      <c r="D7" s="11"/>
      <c r="E7" s="10"/>
      <c r="F7" s="12">
        <f>IF(A7="","",IF(E7&lt;&gt;"","PAID",IF(Settings!$E$6-A7&gt;Settings!$E$4,"OVERDUE","OPEN")))</f>
      </c>
      <c r="G7" s="13">
        <f>IF(A7="","",IF(E7="",N(D7),0))</f>
      </c>
      <c r="H7" s="13">
        <f>IF(A7="","",IF(F7="OVERDUE",N(D7),0))</f>
      </c>
      <c r="I7" s="12">
        <f>IF(A7="","",MONTH(A7))</f>
      </c>
      <c r="J7" s="12">
        <f>IF(A7="","",YEAR(A7))</f>
      </c>
      <c r="K7" s="12">
        <f>IF(E7="","",MONTH(E7))</f>
      </c>
      <c r="L7" s="12">
        <f>IF(E7="","",YEAR(E7))</f>
      </c>
    </row>
    <row r="8" spans="1:12" x14ac:dyDescent="0.25">
      <c r="A8" s="10"/>
      <c r="B8" s="9"/>
      <c r="C8" s="9"/>
      <c r="D8" s="11"/>
      <c r="E8" s="10"/>
      <c r="F8" s="12">
        <f>IF(A8="","",IF(E8&lt;&gt;"","PAID",IF(Settings!$E$6-A8&gt;Settings!$E$4,"OVERDUE","OPEN")))</f>
      </c>
      <c r="G8" s="13">
        <f>IF(A8="","",IF(E8="",N(D8),0))</f>
      </c>
      <c r="H8" s="13">
        <f>IF(A8="","",IF(F8="OVERDUE",N(D8),0))</f>
      </c>
      <c r="I8" s="12">
        <f>IF(A8="","",MONTH(A8))</f>
      </c>
      <c r="J8" s="12">
        <f>IF(A8="","",YEAR(A8))</f>
      </c>
      <c r="K8" s="12">
        <f>IF(E8="","",MONTH(E8))</f>
      </c>
      <c r="L8" s="12">
        <f>IF(E8="","",YEAR(E8))</f>
      </c>
    </row>
    <row r="9" spans="1:12" x14ac:dyDescent="0.25">
      <c r="A9" s="10"/>
      <c r="B9" s="9"/>
      <c r="C9" s="9"/>
      <c r="D9" s="11"/>
      <c r="E9" s="10"/>
      <c r="F9" s="12">
        <f>IF(A9="","",IF(E9&lt;&gt;"","PAID",IF(Settings!$E$6-A9&gt;Settings!$E$4,"OVERDUE","OPEN")))</f>
      </c>
      <c r="G9" s="13">
        <f>IF(A9="","",IF(E9="",N(D9),0))</f>
      </c>
      <c r="H9" s="13">
        <f>IF(A9="","",IF(F9="OVERDUE",N(D9),0))</f>
      </c>
      <c r="I9" s="12">
        <f>IF(A9="","",MONTH(A9))</f>
      </c>
      <c r="J9" s="12">
        <f>IF(A9="","",YEAR(A9))</f>
      </c>
      <c r="K9" s="12">
        <f>IF(E9="","",MONTH(E9))</f>
      </c>
      <c r="L9" s="12">
        <f>IF(E9="","",YEAR(E9))</f>
      </c>
    </row>
    <row r="10" spans="1:12" x14ac:dyDescent="0.25">
      <c r="A10" s="10"/>
      <c r="B10" s="9"/>
      <c r="C10" s="9"/>
      <c r="D10" s="11"/>
      <c r="E10" s="10"/>
      <c r="F10" s="12">
        <f>IF(A10="","",IF(E10&lt;&gt;"","PAID",IF(Settings!$E$6-A10&gt;Settings!$E$4,"OVERDUE","OPEN")))</f>
      </c>
      <c r="G10" s="13">
        <f>IF(A10="","",IF(E10="",N(D10),0))</f>
      </c>
      <c r="H10" s="13">
        <f>IF(A10="","",IF(F10="OVERDUE",N(D10),0))</f>
      </c>
      <c r="I10" s="12">
        <f>IF(A10="","",MONTH(A10))</f>
      </c>
      <c r="J10" s="12">
        <f>IF(A10="","",YEAR(A10))</f>
      </c>
      <c r="K10" s="12">
        <f>IF(E10="","",MONTH(E10))</f>
      </c>
      <c r="L10" s="12">
        <f>IF(E10="","",YEAR(E10))</f>
      </c>
    </row>
    <row r="11" spans="1:12" x14ac:dyDescent="0.25">
      <c r="A11" s="10"/>
      <c r="B11" s="9"/>
      <c r="C11" s="9"/>
      <c r="D11" s="11"/>
      <c r="E11" s="10"/>
      <c r="F11" s="12">
        <f>IF(A11="","",IF(E11&lt;&gt;"","PAID",IF(Settings!$E$6-A11&gt;Settings!$E$4,"OVERDUE","OPEN")))</f>
      </c>
      <c r="G11" s="13">
        <f>IF(A11="","",IF(E11="",N(D11),0))</f>
      </c>
      <c r="H11" s="13">
        <f>IF(A11="","",IF(F11="OVERDUE",N(D11),0))</f>
      </c>
      <c r="I11" s="12">
        <f>IF(A11="","",MONTH(A11))</f>
      </c>
      <c r="J11" s="12">
        <f>IF(A11="","",YEAR(A11))</f>
      </c>
      <c r="K11" s="12">
        <f>IF(E11="","",MONTH(E11))</f>
      </c>
      <c r="L11" s="12">
        <f>IF(E11="","",YEAR(E11))</f>
      </c>
    </row>
    <row r="12" spans="1:12" x14ac:dyDescent="0.25">
      <c r="A12" s="10"/>
      <c r="B12" s="9"/>
      <c r="C12" s="9"/>
      <c r="D12" s="11"/>
      <c r="E12" s="10"/>
      <c r="F12" s="12">
        <f>IF(A12="","",IF(E12&lt;&gt;"","PAID",IF(Settings!$E$6-A12&gt;Settings!$E$4,"OVERDUE","OPEN")))</f>
      </c>
      <c r="G12" s="13">
        <f>IF(A12="","",IF(E12="",N(D12),0))</f>
      </c>
      <c r="H12" s="13">
        <f>IF(A12="","",IF(F12="OVERDUE",N(D12),0))</f>
      </c>
      <c r="I12" s="12">
        <f>IF(A12="","",MONTH(A12))</f>
      </c>
      <c r="J12" s="12">
        <f>IF(A12="","",YEAR(A12))</f>
      </c>
      <c r="K12" s="12">
        <f>IF(E12="","",MONTH(E12))</f>
      </c>
      <c r="L12" s="12">
        <f>IF(E12="","",YEAR(E12))</f>
      </c>
    </row>
    <row r="13" spans="1:12" x14ac:dyDescent="0.25">
      <c r="A13" s="10"/>
      <c r="B13" s="9"/>
      <c r="C13" s="9"/>
      <c r="D13" s="11"/>
      <c r="E13" s="10"/>
      <c r="F13" s="12">
        <f>IF(A13="","",IF(E13&lt;&gt;"","PAID",IF(Settings!$E$6-A13&gt;Settings!$E$4,"OVERDUE","OPEN")))</f>
      </c>
      <c r="G13" s="13">
        <f>IF(A13="","",IF(E13="",N(D13),0))</f>
      </c>
      <c r="H13" s="13">
        <f>IF(A13="","",IF(F13="OVERDUE",N(D13),0))</f>
      </c>
      <c r="I13" s="12">
        <f>IF(A13="","",MONTH(A13))</f>
      </c>
      <c r="J13" s="12">
        <f>IF(A13="","",YEAR(A13))</f>
      </c>
      <c r="K13" s="12">
        <f>IF(E13="","",MONTH(E13))</f>
      </c>
      <c r="L13" s="12">
        <f>IF(E13="","",YEAR(E13))</f>
      </c>
    </row>
    <row r="14" spans="1:12" x14ac:dyDescent="0.25">
      <c r="A14" s="10"/>
      <c r="B14" s="9"/>
      <c r="C14" s="9"/>
      <c r="D14" s="11"/>
      <c r="E14" s="10"/>
      <c r="F14" s="12">
        <f>IF(A14="","",IF(E14&lt;&gt;"","PAID",IF(Settings!$E$6-A14&gt;Settings!$E$4,"OVERDUE","OPEN")))</f>
      </c>
      <c r="G14" s="13">
        <f>IF(A14="","",IF(E14="",N(D14),0))</f>
      </c>
      <c r="H14" s="13">
        <f>IF(A14="","",IF(F14="OVERDUE",N(D14),0))</f>
      </c>
      <c r="I14" s="12">
        <f>IF(A14="","",MONTH(A14))</f>
      </c>
      <c r="J14" s="12">
        <f>IF(A14="","",YEAR(A14))</f>
      </c>
      <c r="K14" s="12">
        <f>IF(E14="","",MONTH(E14))</f>
      </c>
      <c r="L14" s="12">
        <f>IF(E14="","",YEAR(E14))</f>
      </c>
    </row>
    <row r="15" spans="1:12" x14ac:dyDescent="0.25">
      <c r="A15" s="10"/>
      <c r="B15" s="9"/>
      <c r="C15" s="9"/>
      <c r="D15" s="11"/>
      <c r="E15" s="10"/>
      <c r="F15" s="12">
        <f>IF(A15="","",IF(E15&lt;&gt;"","PAID",IF(Settings!$E$6-A15&gt;Settings!$E$4,"OVERDUE","OPEN")))</f>
      </c>
      <c r="G15" s="13">
        <f>IF(A15="","",IF(E15="",N(D15),0))</f>
      </c>
      <c r="H15" s="13">
        <f>IF(A15="","",IF(F15="OVERDUE",N(D15),0))</f>
      </c>
      <c r="I15" s="12">
        <f>IF(A15="","",MONTH(A15))</f>
      </c>
      <c r="J15" s="12">
        <f>IF(A15="","",YEAR(A15))</f>
      </c>
      <c r="K15" s="12">
        <f>IF(E15="","",MONTH(E15))</f>
      </c>
      <c r="L15" s="12">
        <f>IF(E15="","",YEAR(E15))</f>
      </c>
    </row>
    <row r="16" spans="1:12" x14ac:dyDescent="0.25">
      <c r="A16" s="10"/>
      <c r="B16" s="9"/>
      <c r="C16" s="9"/>
      <c r="D16" s="11"/>
      <c r="E16" s="10"/>
      <c r="F16" s="12">
        <f>IF(A16="","",IF(E16&lt;&gt;"","PAID",IF(Settings!$E$6-A16&gt;Settings!$E$4,"OVERDUE","OPEN")))</f>
      </c>
      <c r="G16" s="13">
        <f>IF(A16="","",IF(E16="",N(D16),0))</f>
      </c>
      <c r="H16" s="13">
        <f>IF(A16="","",IF(F16="OVERDUE",N(D16),0))</f>
      </c>
      <c r="I16" s="12">
        <f>IF(A16="","",MONTH(A16))</f>
      </c>
      <c r="J16" s="12">
        <f>IF(A16="","",YEAR(A16))</f>
      </c>
      <c r="K16" s="12">
        <f>IF(E16="","",MONTH(E16))</f>
      </c>
      <c r="L16" s="12">
        <f>IF(E16="","",YEAR(E16))</f>
      </c>
    </row>
    <row r="17" spans="1:12" x14ac:dyDescent="0.25">
      <c r="A17" s="10"/>
      <c r="B17" s="9"/>
      <c r="C17" s="9"/>
      <c r="D17" s="11"/>
      <c r="E17" s="10"/>
      <c r="F17" s="12">
        <f>IF(A17="","",IF(E17&lt;&gt;"","PAID",IF(Settings!$E$6-A17&gt;Settings!$E$4,"OVERDUE","OPEN")))</f>
      </c>
      <c r="G17" s="13">
        <f>IF(A17="","",IF(E17="",N(D17),0))</f>
      </c>
      <c r="H17" s="13">
        <f>IF(A17="","",IF(F17="OVERDUE",N(D17),0))</f>
      </c>
      <c r="I17" s="12">
        <f>IF(A17="","",MONTH(A17))</f>
      </c>
      <c r="J17" s="12">
        <f>IF(A17="","",YEAR(A17))</f>
      </c>
      <c r="K17" s="12">
        <f>IF(E17="","",MONTH(E17))</f>
      </c>
      <c r="L17" s="12">
        <f>IF(E17="","",YEAR(E17))</f>
      </c>
    </row>
    <row r="18" spans="1:12" x14ac:dyDescent="0.25">
      <c r="A18" s="10"/>
      <c r="B18" s="9"/>
      <c r="C18" s="9"/>
      <c r="D18" s="11"/>
      <c r="E18" s="10"/>
      <c r="F18" s="12">
        <f>IF(A18="","",IF(E18&lt;&gt;"","PAID",IF(Settings!$E$6-A18&gt;Settings!$E$4,"OVERDUE","OPEN")))</f>
      </c>
      <c r="G18" s="13">
        <f>IF(A18="","",IF(E18="",N(D18),0))</f>
      </c>
      <c r="H18" s="13">
        <f>IF(A18="","",IF(F18="OVERDUE",N(D18),0))</f>
      </c>
      <c r="I18" s="12">
        <f>IF(A18="","",MONTH(A18))</f>
      </c>
      <c r="J18" s="12">
        <f>IF(A18="","",YEAR(A18))</f>
      </c>
      <c r="K18" s="12">
        <f>IF(E18="","",MONTH(E18))</f>
      </c>
      <c r="L18" s="12">
        <f>IF(E18="","",YEAR(E18))</f>
      </c>
    </row>
    <row r="19" spans="1:12" x14ac:dyDescent="0.25">
      <c r="A19" s="10"/>
      <c r="B19" s="9"/>
      <c r="C19" s="9"/>
      <c r="D19" s="11"/>
      <c r="E19" s="10"/>
      <c r="F19" s="12">
        <f>IF(A19="","",IF(E19&lt;&gt;"","PAID",IF(Settings!$E$6-A19&gt;Settings!$E$4,"OVERDUE","OPEN")))</f>
      </c>
      <c r="G19" s="13">
        <f>IF(A19="","",IF(E19="",N(D19),0))</f>
      </c>
      <c r="H19" s="13">
        <f>IF(A19="","",IF(F19="OVERDUE",N(D19),0))</f>
      </c>
      <c r="I19" s="12">
        <f>IF(A19="","",MONTH(A19))</f>
      </c>
      <c r="J19" s="12">
        <f>IF(A19="","",YEAR(A19))</f>
      </c>
      <c r="K19" s="12">
        <f>IF(E19="","",MONTH(E19))</f>
      </c>
      <c r="L19" s="12">
        <f>IF(E19="","",YEAR(E19))</f>
      </c>
    </row>
    <row r="20" spans="1:12" x14ac:dyDescent="0.25">
      <c r="A20" s="10"/>
      <c r="B20" s="9"/>
      <c r="C20" s="9"/>
      <c r="D20" s="11"/>
      <c r="E20" s="10"/>
      <c r="F20" s="12">
        <f>IF(A20="","",IF(E20&lt;&gt;"","PAID",IF(Settings!$E$6-A20&gt;Settings!$E$4,"OVERDUE","OPEN")))</f>
      </c>
      <c r="G20" s="13">
        <f>IF(A20="","",IF(E20="",N(D20),0))</f>
      </c>
      <c r="H20" s="13">
        <f>IF(A20="","",IF(F20="OVERDUE",N(D20),0))</f>
      </c>
      <c r="I20" s="12">
        <f>IF(A20="","",MONTH(A20))</f>
      </c>
      <c r="J20" s="12">
        <f>IF(A20="","",YEAR(A20))</f>
      </c>
      <c r="K20" s="12">
        <f>IF(E20="","",MONTH(E20))</f>
      </c>
      <c r="L20" s="12">
        <f>IF(E20="","",YEAR(E20))</f>
      </c>
    </row>
    <row r="21" spans="1:12" x14ac:dyDescent="0.25">
      <c r="A21" s="10"/>
      <c r="B21" s="9"/>
      <c r="C21" s="9"/>
      <c r="D21" s="11"/>
      <c r="E21" s="10"/>
      <c r="F21" s="12">
        <f>IF(A21="","",IF(E21&lt;&gt;"","PAID",IF(Settings!$E$6-A21&gt;Settings!$E$4,"OVERDUE","OPEN")))</f>
      </c>
      <c r="G21" s="13">
        <f>IF(A21="","",IF(E21="",N(D21),0))</f>
      </c>
      <c r="H21" s="13">
        <f>IF(A21="","",IF(F21="OVERDUE",N(D21),0))</f>
      </c>
      <c r="I21" s="12">
        <f>IF(A21="","",MONTH(A21))</f>
      </c>
      <c r="J21" s="12">
        <f>IF(A21="","",YEAR(A21))</f>
      </c>
      <c r="K21" s="12">
        <f>IF(E21="","",MONTH(E21))</f>
      </c>
      <c r="L21" s="12">
        <f>IF(E21="","",YEAR(E21))</f>
      </c>
    </row>
    <row r="22" spans="1:12" x14ac:dyDescent="0.25">
      <c r="A22" s="10"/>
      <c r="B22" s="9"/>
      <c r="C22" s="9"/>
      <c r="D22" s="11"/>
      <c r="E22" s="10"/>
      <c r="F22" s="12">
        <f>IF(A22="","",IF(E22&lt;&gt;"","PAID",IF(Settings!$E$6-A22&gt;Settings!$E$4,"OVERDUE","OPEN")))</f>
      </c>
      <c r="G22" s="13">
        <f>IF(A22="","",IF(E22="",N(D22),0))</f>
      </c>
      <c r="H22" s="13">
        <f>IF(A22="","",IF(F22="OVERDUE",N(D22),0))</f>
      </c>
      <c r="I22" s="12">
        <f>IF(A22="","",MONTH(A22))</f>
      </c>
      <c r="J22" s="12">
        <f>IF(A22="","",YEAR(A22))</f>
      </c>
      <c r="K22" s="12">
        <f>IF(E22="","",MONTH(E22))</f>
      </c>
      <c r="L22" s="12">
        <f>IF(E22="","",YEAR(E22))</f>
      </c>
    </row>
    <row r="23" spans="1:12" x14ac:dyDescent="0.25">
      <c r="A23" s="10"/>
      <c r="B23" s="9"/>
      <c r="C23" s="9"/>
      <c r="D23" s="11"/>
      <c r="E23" s="10"/>
      <c r="F23" s="12">
        <f>IF(A23="","",IF(E23&lt;&gt;"","PAID",IF(Settings!$E$6-A23&gt;Settings!$E$4,"OVERDUE","OPEN")))</f>
      </c>
      <c r="G23" s="13">
        <f>IF(A23="","",IF(E23="",N(D23),0))</f>
      </c>
      <c r="H23" s="13">
        <f>IF(A23="","",IF(F23="OVERDUE",N(D23),0))</f>
      </c>
      <c r="I23" s="12">
        <f>IF(A23="","",MONTH(A23))</f>
      </c>
      <c r="J23" s="12">
        <f>IF(A23="","",YEAR(A23))</f>
      </c>
      <c r="K23" s="12">
        <f>IF(E23="","",MONTH(E23))</f>
      </c>
      <c r="L23" s="12">
        <f>IF(E23="","",YEAR(E23))</f>
      </c>
    </row>
    <row r="24" spans="1:12" x14ac:dyDescent="0.25">
      <c r="A24" s="10"/>
      <c r="B24" s="9"/>
      <c r="C24" s="9"/>
      <c r="D24" s="11"/>
      <c r="E24" s="10"/>
      <c r="F24" s="12">
        <f>IF(A24="","",IF(E24&lt;&gt;"","PAID",IF(Settings!$E$6-A24&gt;Settings!$E$4,"OVERDUE","OPEN")))</f>
      </c>
      <c r="G24" s="13">
        <f>IF(A24="","",IF(E24="",N(D24),0))</f>
      </c>
      <c r="H24" s="13">
        <f>IF(A24="","",IF(F24="OVERDUE",N(D24),0))</f>
      </c>
      <c r="I24" s="12">
        <f>IF(A24="","",MONTH(A24))</f>
      </c>
      <c r="J24" s="12">
        <f>IF(A24="","",YEAR(A24))</f>
      </c>
      <c r="K24" s="12">
        <f>IF(E24="","",MONTH(E24))</f>
      </c>
      <c r="L24" s="12">
        <f>IF(E24="","",YEAR(E24))</f>
      </c>
    </row>
    <row r="25" spans="1:12" x14ac:dyDescent="0.25">
      <c r="A25" s="10"/>
      <c r="B25" s="9"/>
      <c r="C25" s="9"/>
      <c r="D25" s="11"/>
      <c r="E25" s="10"/>
      <c r="F25" s="12">
        <f>IF(A25="","",IF(E25&lt;&gt;"","PAID",IF(Settings!$E$6-A25&gt;Settings!$E$4,"OVERDUE","OPEN")))</f>
      </c>
      <c r="G25" s="13">
        <f>IF(A25="","",IF(E25="",N(D25),0))</f>
      </c>
      <c r="H25" s="13">
        <f>IF(A25="","",IF(F25="OVERDUE",N(D25),0))</f>
      </c>
      <c r="I25" s="12">
        <f>IF(A25="","",MONTH(A25))</f>
      </c>
      <c r="J25" s="12">
        <f>IF(A25="","",YEAR(A25))</f>
      </c>
      <c r="K25" s="12">
        <f>IF(E25="","",MONTH(E25))</f>
      </c>
      <c r="L25" s="12">
        <f>IF(E25="","",YEAR(E25))</f>
      </c>
    </row>
    <row r="26" spans="1:12" x14ac:dyDescent="0.25">
      <c r="A26" s="10"/>
      <c r="B26" s="9"/>
      <c r="C26" s="9"/>
      <c r="D26" s="11"/>
      <c r="E26" s="10"/>
      <c r="F26" s="12">
        <f>IF(A26="","",IF(E26&lt;&gt;"","PAID",IF(Settings!$E$6-A26&gt;Settings!$E$4,"OVERDUE","OPEN")))</f>
      </c>
      <c r="G26" s="13">
        <f>IF(A26="","",IF(E26="",N(D26),0))</f>
      </c>
      <c r="H26" s="13">
        <f>IF(A26="","",IF(F26="OVERDUE",N(D26),0))</f>
      </c>
      <c r="I26" s="12">
        <f>IF(A26="","",MONTH(A26))</f>
      </c>
      <c r="J26" s="12">
        <f>IF(A26="","",YEAR(A26))</f>
      </c>
      <c r="K26" s="12">
        <f>IF(E26="","",MONTH(E26))</f>
      </c>
      <c r="L26" s="12">
        <f>IF(E26="","",YEAR(E26))</f>
      </c>
    </row>
    <row r="27" spans="1:12" x14ac:dyDescent="0.25">
      <c r="A27" s="10"/>
      <c r="B27" s="9"/>
      <c r="C27" s="9"/>
      <c r="D27" s="11"/>
      <c r="E27" s="10"/>
      <c r="F27" s="12">
        <f>IF(A27="","",IF(E27&lt;&gt;"","PAID",IF(Settings!$E$6-A27&gt;Settings!$E$4,"OVERDUE","OPEN")))</f>
      </c>
      <c r="G27" s="13">
        <f>IF(A27="","",IF(E27="",N(D27),0))</f>
      </c>
      <c r="H27" s="13">
        <f>IF(A27="","",IF(F27="OVERDUE",N(D27),0))</f>
      </c>
      <c r="I27" s="12">
        <f>IF(A27="","",MONTH(A27))</f>
      </c>
      <c r="J27" s="12">
        <f>IF(A27="","",YEAR(A27))</f>
      </c>
      <c r="K27" s="12">
        <f>IF(E27="","",MONTH(E27))</f>
      </c>
      <c r="L27" s="12">
        <f>IF(E27="","",YEAR(E27))</f>
      </c>
    </row>
    <row r="28" spans="1:12" x14ac:dyDescent="0.25">
      <c r="A28" s="10"/>
      <c r="B28" s="9"/>
      <c r="C28" s="9"/>
      <c r="D28" s="11"/>
      <c r="E28" s="10"/>
      <c r="F28" s="12">
        <f>IF(A28="","",IF(E28&lt;&gt;"","PAID",IF(Settings!$E$6-A28&gt;Settings!$E$4,"OVERDUE","OPEN")))</f>
      </c>
      <c r="G28" s="13">
        <f>IF(A28="","",IF(E28="",N(D28),0))</f>
      </c>
      <c r="H28" s="13">
        <f>IF(A28="","",IF(F28="OVERDUE",N(D28),0))</f>
      </c>
      <c r="I28" s="12">
        <f>IF(A28="","",MONTH(A28))</f>
      </c>
      <c r="J28" s="12">
        <f>IF(A28="","",YEAR(A28))</f>
      </c>
      <c r="K28" s="12">
        <f>IF(E28="","",MONTH(E28))</f>
      </c>
      <c r="L28" s="12">
        <f>IF(E28="","",YEAR(E28))</f>
      </c>
    </row>
    <row r="29" spans="1:12" x14ac:dyDescent="0.25">
      <c r="A29" s="10"/>
      <c r="B29" s="9"/>
      <c r="C29" s="9"/>
      <c r="D29" s="11"/>
      <c r="E29" s="10"/>
      <c r="F29" s="12">
        <f>IF(A29="","",IF(E29&lt;&gt;"","PAID",IF(Settings!$E$6-A29&gt;Settings!$E$4,"OVERDUE","OPEN")))</f>
      </c>
      <c r="G29" s="13">
        <f>IF(A29="","",IF(E29="",N(D29),0))</f>
      </c>
      <c r="H29" s="13">
        <f>IF(A29="","",IF(F29="OVERDUE",N(D29),0))</f>
      </c>
      <c r="I29" s="12">
        <f>IF(A29="","",MONTH(A29))</f>
      </c>
      <c r="J29" s="12">
        <f>IF(A29="","",YEAR(A29))</f>
      </c>
      <c r="K29" s="12">
        <f>IF(E29="","",MONTH(E29))</f>
      </c>
      <c r="L29" s="12">
        <f>IF(E29="","",YEAR(E29))</f>
      </c>
    </row>
    <row r="30" spans="1:12" x14ac:dyDescent="0.25">
      <c r="A30" s="10"/>
      <c r="B30" s="9"/>
      <c r="C30" s="9"/>
      <c r="D30" s="11"/>
      <c r="E30" s="10"/>
      <c r="F30" s="12">
        <f>IF(A30="","",IF(E30&lt;&gt;"","PAID",IF(Settings!$E$6-A30&gt;Settings!$E$4,"OVERDUE","OPEN")))</f>
      </c>
      <c r="G30" s="13">
        <f>IF(A30="","",IF(E30="",N(D30),0))</f>
      </c>
      <c r="H30" s="13">
        <f>IF(A30="","",IF(F30="OVERDUE",N(D30),0))</f>
      </c>
      <c r="I30" s="12">
        <f>IF(A30="","",MONTH(A30))</f>
      </c>
      <c r="J30" s="12">
        <f>IF(A30="","",YEAR(A30))</f>
      </c>
      <c r="K30" s="12">
        <f>IF(E30="","",MONTH(E30))</f>
      </c>
      <c r="L30" s="12">
        <f>IF(E30="","",YEAR(E30))</f>
      </c>
    </row>
    <row r="31" spans="1:12" x14ac:dyDescent="0.25">
      <c r="A31" s="10"/>
      <c r="B31" s="9"/>
      <c r="C31" s="9"/>
      <c r="D31" s="11"/>
      <c r="E31" s="10"/>
      <c r="F31" s="12">
        <f>IF(A31="","",IF(E31&lt;&gt;"","PAID",IF(Settings!$E$6-A31&gt;Settings!$E$4,"OVERDUE","OPEN")))</f>
      </c>
      <c r="G31" s="13">
        <f>IF(A31="","",IF(E31="",N(D31),0))</f>
      </c>
      <c r="H31" s="13">
        <f>IF(A31="","",IF(F31="OVERDUE",N(D31),0))</f>
      </c>
      <c r="I31" s="12">
        <f>IF(A31="","",MONTH(A31))</f>
      </c>
      <c r="J31" s="12">
        <f>IF(A31="","",YEAR(A31))</f>
      </c>
      <c r="K31" s="12">
        <f>IF(E31="","",MONTH(E31))</f>
      </c>
      <c r="L31" s="12">
        <f>IF(E31="","",YEAR(E31))</f>
      </c>
    </row>
    <row r="32" spans="1:12" x14ac:dyDescent="0.25">
      <c r="A32" s="10"/>
      <c r="B32" s="9"/>
      <c r="C32" s="9"/>
      <c r="D32" s="11"/>
      <c r="E32" s="10"/>
      <c r="F32" s="12">
        <f>IF(A32="","",IF(E32&lt;&gt;"","PAID",IF(Settings!$E$6-A32&gt;Settings!$E$4,"OVERDUE","OPEN")))</f>
      </c>
      <c r="G32" s="13">
        <f>IF(A32="","",IF(E32="",N(D32),0))</f>
      </c>
      <c r="H32" s="13">
        <f>IF(A32="","",IF(F32="OVERDUE",N(D32),0))</f>
      </c>
      <c r="I32" s="12">
        <f>IF(A32="","",MONTH(A32))</f>
      </c>
      <c r="J32" s="12">
        <f>IF(A32="","",YEAR(A32))</f>
      </c>
      <c r="K32" s="12">
        <f>IF(E32="","",MONTH(E32))</f>
      </c>
      <c r="L32" s="12">
        <f>IF(E32="","",YEAR(E32))</f>
      </c>
    </row>
    <row r="33" spans="1:12" x14ac:dyDescent="0.25">
      <c r="A33" s="10"/>
      <c r="B33" s="9"/>
      <c r="C33" s="9"/>
      <c r="D33" s="11"/>
      <c r="E33" s="10"/>
      <c r="F33" s="12">
        <f>IF(A33="","",IF(E33&lt;&gt;"","PAID",IF(Settings!$E$6-A33&gt;Settings!$E$4,"OVERDUE","OPEN")))</f>
      </c>
      <c r="G33" s="13">
        <f>IF(A33="","",IF(E33="",N(D33),0))</f>
      </c>
      <c r="H33" s="13">
        <f>IF(A33="","",IF(F33="OVERDUE",N(D33),0))</f>
      </c>
      <c r="I33" s="12">
        <f>IF(A33="","",MONTH(A33))</f>
      </c>
      <c r="J33" s="12">
        <f>IF(A33="","",YEAR(A33))</f>
      </c>
      <c r="K33" s="12">
        <f>IF(E33="","",MONTH(E33))</f>
      </c>
      <c r="L33" s="12">
        <f>IF(E33="","",YEAR(E33))</f>
      </c>
    </row>
    <row r="34" spans="1:12" x14ac:dyDescent="0.25">
      <c r="A34" s="10"/>
      <c r="B34" s="9"/>
      <c r="C34" s="9"/>
      <c r="D34" s="11"/>
      <c r="E34" s="10"/>
      <c r="F34" s="12">
        <f>IF(A34="","",IF(E34&lt;&gt;"","PAID",IF(Settings!$E$6-A34&gt;Settings!$E$4,"OVERDUE","OPEN")))</f>
      </c>
      <c r="G34" s="13">
        <f>IF(A34="","",IF(E34="",N(D34),0))</f>
      </c>
      <c r="H34" s="13">
        <f>IF(A34="","",IF(F34="OVERDUE",N(D34),0))</f>
      </c>
      <c r="I34" s="12">
        <f>IF(A34="","",MONTH(A34))</f>
      </c>
      <c r="J34" s="12">
        <f>IF(A34="","",YEAR(A34))</f>
      </c>
      <c r="K34" s="12">
        <f>IF(E34="","",MONTH(E34))</f>
      </c>
      <c r="L34" s="12">
        <f>IF(E34="","",YEAR(E34))</f>
      </c>
    </row>
    <row r="35" spans="1:12" x14ac:dyDescent="0.25">
      <c r="A35" s="10"/>
      <c r="B35" s="9"/>
      <c r="C35" s="9"/>
      <c r="D35" s="11"/>
      <c r="E35" s="10"/>
      <c r="F35" s="12">
        <f>IF(A35="","",IF(E35&lt;&gt;"","PAID",IF(Settings!$E$6-A35&gt;Settings!$E$4,"OVERDUE","OPEN")))</f>
      </c>
      <c r="G35" s="13">
        <f>IF(A35="","",IF(E35="",N(D35),0))</f>
      </c>
      <c r="H35" s="13">
        <f>IF(A35="","",IF(F35="OVERDUE",N(D35),0))</f>
      </c>
      <c r="I35" s="12">
        <f>IF(A35="","",MONTH(A35))</f>
      </c>
      <c r="J35" s="12">
        <f>IF(A35="","",YEAR(A35))</f>
      </c>
      <c r="K35" s="12">
        <f>IF(E35="","",MONTH(E35))</f>
      </c>
      <c r="L35" s="12">
        <f>IF(E35="","",YEAR(E35))</f>
      </c>
    </row>
    <row r="36" spans="1:12" x14ac:dyDescent="0.25">
      <c r="A36" s="10"/>
      <c r="B36" s="9"/>
      <c r="C36" s="9"/>
      <c r="D36" s="11"/>
      <c r="E36" s="10"/>
      <c r="F36" s="12">
        <f>IF(A36="","",IF(E36&lt;&gt;"","PAID",IF(Settings!$E$6-A36&gt;Settings!$E$4,"OVERDUE","OPEN")))</f>
      </c>
      <c r="G36" s="13">
        <f>IF(A36="","",IF(E36="",N(D36),0))</f>
      </c>
      <c r="H36" s="13">
        <f>IF(A36="","",IF(F36="OVERDUE",N(D36),0))</f>
      </c>
      <c r="I36" s="12">
        <f>IF(A36="","",MONTH(A36))</f>
      </c>
      <c r="J36" s="12">
        <f>IF(A36="","",YEAR(A36))</f>
      </c>
      <c r="K36" s="12">
        <f>IF(E36="","",MONTH(E36))</f>
      </c>
      <c r="L36" s="12">
        <f>IF(E36="","",YEAR(E36))</f>
      </c>
    </row>
    <row r="37" spans="1:12" x14ac:dyDescent="0.25">
      <c r="A37" s="10"/>
      <c r="B37" s="9"/>
      <c r="C37" s="9"/>
      <c r="D37" s="11"/>
      <c r="E37" s="10"/>
      <c r="F37" s="12">
        <f>IF(A37="","",IF(E37&lt;&gt;"","PAID",IF(Settings!$E$6-A37&gt;Settings!$E$4,"OVERDUE","OPEN")))</f>
      </c>
      <c r="G37" s="13">
        <f>IF(A37="","",IF(E37="",N(D37),0))</f>
      </c>
      <c r="H37" s="13">
        <f>IF(A37="","",IF(F37="OVERDUE",N(D37),0))</f>
      </c>
      <c r="I37" s="12">
        <f>IF(A37="","",MONTH(A37))</f>
      </c>
      <c r="J37" s="12">
        <f>IF(A37="","",YEAR(A37))</f>
      </c>
      <c r="K37" s="12">
        <f>IF(E37="","",MONTH(E37))</f>
      </c>
      <c r="L37" s="12">
        <f>IF(E37="","",YEAR(E37))</f>
      </c>
    </row>
    <row r="38" spans="1:12" x14ac:dyDescent="0.25">
      <c r="A38" s="10"/>
      <c r="B38" s="9"/>
      <c r="C38" s="9"/>
      <c r="D38" s="11"/>
      <c r="E38" s="10"/>
      <c r="F38" s="12">
        <f>IF(A38="","",IF(E38&lt;&gt;"","PAID",IF(Settings!$E$6-A38&gt;Settings!$E$4,"OVERDUE","OPEN")))</f>
      </c>
      <c r="G38" s="13">
        <f>IF(A38="","",IF(E38="",N(D38),0))</f>
      </c>
      <c r="H38" s="13">
        <f>IF(A38="","",IF(F38="OVERDUE",N(D38),0))</f>
      </c>
      <c r="I38" s="12">
        <f>IF(A38="","",MONTH(A38))</f>
      </c>
      <c r="J38" s="12">
        <f>IF(A38="","",YEAR(A38))</f>
      </c>
      <c r="K38" s="12">
        <f>IF(E38="","",MONTH(E38))</f>
      </c>
      <c r="L38" s="12">
        <f>IF(E38="","",YEAR(E38))</f>
      </c>
    </row>
    <row r="39" spans="1:12" x14ac:dyDescent="0.25">
      <c r="A39" s="10"/>
      <c r="B39" s="9"/>
      <c r="C39" s="9"/>
      <c r="D39" s="11"/>
      <c r="E39" s="10"/>
      <c r="F39" s="12">
        <f>IF(A39="","",IF(E39&lt;&gt;"","PAID",IF(Settings!$E$6-A39&gt;Settings!$E$4,"OVERDUE","OPEN")))</f>
      </c>
      <c r="G39" s="13">
        <f>IF(A39="","",IF(E39="",N(D39),0))</f>
      </c>
      <c r="H39" s="13">
        <f>IF(A39="","",IF(F39="OVERDUE",N(D39),0))</f>
      </c>
      <c r="I39" s="12">
        <f>IF(A39="","",MONTH(A39))</f>
      </c>
      <c r="J39" s="12">
        <f>IF(A39="","",YEAR(A39))</f>
      </c>
      <c r="K39" s="12">
        <f>IF(E39="","",MONTH(E39))</f>
      </c>
      <c r="L39" s="12">
        <f>IF(E39="","",YEAR(E39))</f>
      </c>
    </row>
    <row r="40" spans="1:12" x14ac:dyDescent="0.25">
      <c r="A40" s="10"/>
      <c r="B40" s="9"/>
      <c r="C40" s="9"/>
      <c r="D40" s="11"/>
      <c r="E40" s="10"/>
      <c r="F40" s="12">
        <f>IF(A40="","",IF(E40&lt;&gt;"","PAID",IF(Settings!$E$6-A40&gt;Settings!$E$4,"OVERDUE","OPEN")))</f>
      </c>
      <c r="G40" s="13">
        <f>IF(A40="","",IF(E40="",N(D40),0))</f>
      </c>
      <c r="H40" s="13">
        <f>IF(A40="","",IF(F40="OVERDUE",N(D40),0))</f>
      </c>
      <c r="I40" s="12">
        <f>IF(A40="","",MONTH(A40))</f>
      </c>
      <c r="J40" s="12">
        <f>IF(A40="","",YEAR(A40))</f>
      </c>
      <c r="K40" s="12">
        <f>IF(E40="","",MONTH(E40))</f>
      </c>
      <c r="L40" s="12">
        <f>IF(E40="","",YEAR(E40))</f>
      </c>
    </row>
    <row r="41" spans="1:12" x14ac:dyDescent="0.25">
      <c r="A41" s="10"/>
      <c r="B41" s="9"/>
      <c r="C41" s="9"/>
      <c r="D41" s="11"/>
      <c r="E41" s="10"/>
      <c r="F41" s="12">
        <f>IF(A41="","",IF(E41&lt;&gt;"","PAID",IF(Settings!$E$6-A41&gt;Settings!$E$4,"OVERDUE","OPEN")))</f>
      </c>
      <c r="G41" s="13">
        <f>IF(A41="","",IF(E41="",N(D41),0))</f>
      </c>
      <c r="H41" s="13">
        <f>IF(A41="","",IF(F41="OVERDUE",N(D41),0))</f>
      </c>
      <c r="I41" s="12">
        <f>IF(A41="","",MONTH(A41))</f>
      </c>
      <c r="J41" s="12">
        <f>IF(A41="","",YEAR(A41))</f>
      </c>
      <c r="K41" s="12">
        <f>IF(E41="","",MONTH(E41))</f>
      </c>
      <c r="L41" s="12">
        <f>IF(E41="","",YEAR(E41))</f>
      </c>
    </row>
    <row r="42" spans="1:12" x14ac:dyDescent="0.25">
      <c r="A42" s="10"/>
      <c r="B42" s="9"/>
      <c r="C42" s="9"/>
      <c r="D42" s="11"/>
      <c r="E42" s="10"/>
      <c r="F42" s="12">
        <f>IF(A42="","",IF(E42&lt;&gt;"","PAID",IF(Settings!$E$6-A42&gt;Settings!$E$4,"OVERDUE","OPEN")))</f>
      </c>
      <c r="G42" s="13">
        <f>IF(A42="","",IF(E42="",N(D42),0))</f>
      </c>
      <c r="H42" s="13">
        <f>IF(A42="","",IF(F42="OVERDUE",N(D42),0))</f>
      </c>
      <c r="I42" s="12">
        <f>IF(A42="","",MONTH(A42))</f>
      </c>
      <c r="J42" s="12">
        <f>IF(A42="","",YEAR(A42))</f>
      </c>
      <c r="K42" s="12">
        <f>IF(E42="","",MONTH(E42))</f>
      </c>
      <c r="L42" s="12">
        <f>IF(E42="","",YEAR(E42))</f>
      </c>
    </row>
    <row r="43" spans="1:12" x14ac:dyDescent="0.25">
      <c r="A43" s="10"/>
      <c r="B43" s="9"/>
      <c r="C43" s="9"/>
      <c r="D43" s="11"/>
      <c r="E43" s="10"/>
      <c r="F43" s="12">
        <f>IF(A43="","",IF(E43&lt;&gt;"","PAID",IF(Settings!$E$6-A43&gt;Settings!$E$4,"OVERDUE","OPEN")))</f>
      </c>
      <c r="G43" s="13">
        <f>IF(A43="","",IF(E43="",N(D43),0))</f>
      </c>
      <c r="H43" s="13">
        <f>IF(A43="","",IF(F43="OVERDUE",N(D43),0))</f>
      </c>
      <c r="I43" s="12">
        <f>IF(A43="","",MONTH(A43))</f>
      </c>
      <c r="J43" s="12">
        <f>IF(A43="","",YEAR(A43))</f>
      </c>
      <c r="K43" s="12">
        <f>IF(E43="","",MONTH(E43))</f>
      </c>
      <c r="L43" s="12">
        <f>IF(E43="","",YEAR(E43))</f>
      </c>
    </row>
    <row r="44" spans="1:12" x14ac:dyDescent="0.25">
      <c r="A44" s="10"/>
      <c r="B44" s="9"/>
      <c r="C44" s="9"/>
      <c r="D44" s="11"/>
      <c r="E44" s="10"/>
      <c r="F44" s="12">
        <f>IF(A44="","",IF(E44&lt;&gt;"","PAID",IF(Settings!$E$6-A44&gt;Settings!$E$4,"OVERDUE","OPEN")))</f>
      </c>
      <c r="G44" s="13">
        <f>IF(A44="","",IF(E44="",N(D44),0))</f>
      </c>
      <c r="H44" s="13">
        <f>IF(A44="","",IF(F44="OVERDUE",N(D44),0))</f>
      </c>
      <c r="I44" s="12">
        <f>IF(A44="","",MONTH(A44))</f>
      </c>
      <c r="J44" s="12">
        <f>IF(A44="","",YEAR(A44))</f>
      </c>
      <c r="K44" s="12">
        <f>IF(E44="","",MONTH(E44))</f>
      </c>
      <c r="L44" s="12">
        <f>IF(E44="","",YEAR(E44))</f>
      </c>
    </row>
    <row r="45" spans="1:12" x14ac:dyDescent="0.25">
      <c r="A45" s="10"/>
      <c r="B45" s="9"/>
      <c r="C45" s="9"/>
      <c r="D45" s="11"/>
      <c r="E45" s="10"/>
      <c r="F45" s="12">
        <f>IF(A45="","",IF(E45&lt;&gt;"","PAID",IF(Settings!$E$6-A45&gt;Settings!$E$4,"OVERDUE","OPEN")))</f>
      </c>
      <c r="G45" s="13">
        <f>IF(A45="","",IF(E45="",N(D45),0))</f>
      </c>
      <c r="H45" s="13">
        <f>IF(A45="","",IF(F45="OVERDUE",N(D45),0))</f>
      </c>
      <c r="I45" s="12">
        <f>IF(A45="","",MONTH(A45))</f>
      </c>
      <c r="J45" s="12">
        <f>IF(A45="","",YEAR(A45))</f>
      </c>
      <c r="K45" s="12">
        <f>IF(E45="","",MONTH(E45))</f>
      </c>
      <c r="L45" s="12">
        <f>IF(E45="","",YEAR(E45))</f>
      </c>
    </row>
    <row r="46" spans="1:12" x14ac:dyDescent="0.25">
      <c r="A46" s="10"/>
      <c r="B46" s="9"/>
      <c r="C46" s="9"/>
      <c r="D46" s="11"/>
      <c r="E46" s="10"/>
      <c r="F46" s="12">
        <f>IF(A46="","",IF(E46&lt;&gt;"","PAID",IF(Settings!$E$6-A46&gt;Settings!$E$4,"OVERDUE","OPEN")))</f>
      </c>
      <c r="G46" s="13">
        <f>IF(A46="","",IF(E46="",N(D46),0))</f>
      </c>
      <c r="H46" s="13">
        <f>IF(A46="","",IF(F46="OVERDUE",N(D46),0))</f>
      </c>
      <c r="I46" s="12">
        <f>IF(A46="","",MONTH(A46))</f>
      </c>
      <c r="J46" s="12">
        <f>IF(A46="","",YEAR(A46))</f>
      </c>
      <c r="K46" s="12">
        <f>IF(E46="","",MONTH(E46))</f>
      </c>
      <c r="L46" s="12">
        <f>IF(E46="","",YEAR(E46))</f>
      </c>
    </row>
    <row r="47" spans="1:12" x14ac:dyDescent="0.25">
      <c r="A47" s="10"/>
      <c r="B47" s="9"/>
      <c r="C47" s="9"/>
      <c r="D47" s="11"/>
      <c r="E47" s="10"/>
      <c r="F47" s="12">
        <f>IF(A47="","",IF(E47&lt;&gt;"","PAID",IF(Settings!$E$6-A47&gt;Settings!$E$4,"OVERDUE","OPEN")))</f>
      </c>
      <c r="G47" s="13">
        <f>IF(A47="","",IF(E47="",N(D47),0))</f>
      </c>
      <c r="H47" s="13">
        <f>IF(A47="","",IF(F47="OVERDUE",N(D47),0))</f>
      </c>
      <c r="I47" s="12">
        <f>IF(A47="","",MONTH(A47))</f>
      </c>
      <c r="J47" s="12">
        <f>IF(A47="","",YEAR(A47))</f>
      </c>
      <c r="K47" s="12">
        <f>IF(E47="","",MONTH(E47))</f>
      </c>
      <c r="L47" s="12">
        <f>IF(E47="","",YEAR(E47))</f>
      </c>
    </row>
    <row r="48" spans="1:12" x14ac:dyDescent="0.25">
      <c r="A48" s="10"/>
      <c r="B48" s="9"/>
      <c r="C48" s="9"/>
      <c r="D48" s="11"/>
      <c r="E48" s="10"/>
      <c r="F48" s="12">
        <f>IF(A48="","",IF(E48&lt;&gt;"","PAID",IF(Settings!$E$6-A48&gt;Settings!$E$4,"OVERDUE","OPEN")))</f>
      </c>
      <c r="G48" s="13">
        <f>IF(A48="","",IF(E48="",N(D48),0))</f>
      </c>
      <c r="H48" s="13">
        <f>IF(A48="","",IF(F48="OVERDUE",N(D48),0))</f>
      </c>
      <c r="I48" s="12">
        <f>IF(A48="","",MONTH(A48))</f>
      </c>
      <c r="J48" s="12">
        <f>IF(A48="","",YEAR(A48))</f>
      </c>
      <c r="K48" s="12">
        <f>IF(E48="","",MONTH(E48))</f>
      </c>
      <c r="L48" s="12">
        <f>IF(E48="","",YEAR(E48))</f>
      </c>
    </row>
    <row r="49" spans="1:12" x14ac:dyDescent="0.25">
      <c r="A49" s="10"/>
      <c r="B49" s="9"/>
      <c r="C49" s="9"/>
      <c r="D49" s="11"/>
      <c r="E49" s="10"/>
      <c r="F49" s="12">
        <f>IF(A49="","",IF(E49&lt;&gt;"","PAID",IF(Settings!$E$6-A49&gt;Settings!$E$4,"OVERDUE","OPEN")))</f>
      </c>
      <c r="G49" s="13">
        <f>IF(A49="","",IF(E49="",N(D49),0))</f>
      </c>
      <c r="H49" s="13">
        <f>IF(A49="","",IF(F49="OVERDUE",N(D49),0))</f>
      </c>
      <c r="I49" s="12">
        <f>IF(A49="","",MONTH(A49))</f>
      </c>
      <c r="J49" s="12">
        <f>IF(A49="","",YEAR(A49))</f>
      </c>
      <c r="K49" s="12">
        <f>IF(E49="","",MONTH(E49))</f>
      </c>
      <c r="L49" s="12">
        <f>IF(E49="","",YEAR(E49))</f>
      </c>
    </row>
    <row r="50" spans="1:12" x14ac:dyDescent="0.25">
      <c r="A50" s="10"/>
      <c r="B50" s="9"/>
      <c r="C50" s="9"/>
      <c r="D50" s="11"/>
      <c r="E50" s="10"/>
      <c r="F50" s="12">
        <f>IF(A50="","",IF(E50&lt;&gt;"","PAID",IF(Settings!$E$6-A50&gt;Settings!$E$4,"OVERDUE","OPEN")))</f>
      </c>
      <c r="G50" s="13">
        <f>IF(A50="","",IF(E50="",N(D50),0))</f>
      </c>
      <c r="H50" s="13">
        <f>IF(A50="","",IF(F50="OVERDUE",N(D50),0))</f>
      </c>
      <c r="I50" s="12">
        <f>IF(A50="","",MONTH(A50))</f>
      </c>
      <c r="J50" s="12">
        <f>IF(A50="","",YEAR(A50))</f>
      </c>
      <c r="K50" s="12">
        <f>IF(E50="","",MONTH(E50))</f>
      </c>
      <c r="L50" s="12">
        <f>IF(E50="","",YEAR(E50))</f>
      </c>
    </row>
    <row r="51" spans="1:12" x14ac:dyDescent="0.25">
      <c r="A51" s="10"/>
      <c r="B51" s="9"/>
      <c r="C51" s="9"/>
      <c r="D51" s="11"/>
      <c r="E51" s="10"/>
      <c r="F51" s="12">
        <f>IF(A51="","",IF(E51&lt;&gt;"","PAID",IF(Settings!$E$6-A51&gt;Settings!$E$4,"OVERDUE","OPEN")))</f>
      </c>
      <c r="G51" s="13">
        <f>IF(A51="","",IF(E51="",N(D51),0))</f>
      </c>
      <c r="H51" s="13">
        <f>IF(A51="","",IF(F51="OVERDUE",N(D51),0))</f>
      </c>
      <c r="I51" s="12">
        <f>IF(A51="","",MONTH(A51))</f>
      </c>
      <c r="J51" s="12">
        <f>IF(A51="","",YEAR(A51))</f>
      </c>
      <c r="K51" s="12">
        <f>IF(E51="","",MONTH(E51))</f>
      </c>
      <c r="L51" s="12">
        <f>IF(E51="","",YEAR(E51))</f>
      </c>
    </row>
    <row r="52" spans="1:12" x14ac:dyDescent="0.25">
      <c r="A52" s="10"/>
      <c r="B52" s="9"/>
      <c r="C52" s="9"/>
      <c r="D52" s="11"/>
      <c r="E52" s="10"/>
      <c r="F52" s="12">
        <f>IF(A52="","",IF(E52&lt;&gt;"","PAID",IF(Settings!$E$6-A52&gt;Settings!$E$4,"OVERDUE","OPEN")))</f>
      </c>
      <c r="G52" s="13">
        <f>IF(A52="","",IF(E52="",N(D52),0))</f>
      </c>
      <c r="H52" s="13">
        <f>IF(A52="","",IF(F52="OVERDUE",N(D52),0))</f>
      </c>
      <c r="I52" s="12">
        <f>IF(A52="","",MONTH(A52))</f>
      </c>
      <c r="J52" s="12">
        <f>IF(A52="","",YEAR(A52))</f>
      </c>
      <c r="K52" s="12">
        <f>IF(E52="","",MONTH(E52))</f>
      </c>
      <c r="L52" s="12">
        <f>IF(E52="","",YEAR(E52))</f>
      </c>
    </row>
    <row r="53" spans="1:12" x14ac:dyDescent="0.25">
      <c r="A53" s="10"/>
      <c r="B53" s="9"/>
      <c r="C53" s="9"/>
      <c r="D53" s="11"/>
      <c r="E53" s="10"/>
      <c r="F53" s="12">
        <f>IF(A53="","",IF(E53&lt;&gt;"","PAID",IF(Settings!$E$6-A53&gt;Settings!$E$4,"OVERDUE","OPEN")))</f>
      </c>
      <c r="G53" s="13">
        <f>IF(A53="","",IF(E53="",N(D53),0))</f>
      </c>
      <c r="H53" s="13">
        <f>IF(A53="","",IF(F53="OVERDUE",N(D53),0))</f>
      </c>
      <c r="I53" s="12">
        <f>IF(A53="","",MONTH(A53))</f>
      </c>
      <c r="J53" s="12">
        <f>IF(A53="","",YEAR(A53))</f>
      </c>
      <c r="K53" s="12">
        <f>IF(E53="","",MONTH(E53))</f>
      </c>
      <c r="L53" s="12">
        <f>IF(E53="","",YEAR(E53))</f>
      </c>
    </row>
    <row r="54" spans="1:12" x14ac:dyDescent="0.25">
      <c r="A54" s="10"/>
      <c r="B54" s="9"/>
      <c r="C54" s="9"/>
      <c r="D54" s="11"/>
      <c r="E54" s="10"/>
      <c r="F54" s="12">
        <f>IF(A54="","",IF(E54&lt;&gt;"","PAID",IF(Settings!$E$6-A54&gt;Settings!$E$4,"OVERDUE","OPEN")))</f>
      </c>
      <c r="G54" s="13">
        <f>IF(A54="","",IF(E54="",N(D54),0))</f>
      </c>
      <c r="H54" s="13">
        <f>IF(A54="","",IF(F54="OVERDUE",N(D54),0))</f>
      </c>
      <c r="I54" s="12">
        <f>IF(A54="","",MONTH(A54))</f>
      </c>
      <c r="J54" s="12">
        <f>IF(A54="","",YEAR(A54))</f>
      </c>
      <c r="K54" s="12">
        <f>IF(E54="","",MONTH(E54))</f>
      </c>
      <c r="L54" s="12">
        <f>IF(E54="","",YEAR(E54))</f>
      </c>
    </row>
    <row r="55" spans="1:12" x14ac:dyDescent="0.25">
      <c r="A55" s="10"/>
      <c r="B55" s="9"/>
      <c r="C55" s="9"/>
      <c r="D55" s="11"/>
      <c r="E55" s="10"/>
      <c r="F55" s="12">
        <f>IF(A55="","",IF(E55&lt;&gt;"","PAID",IF(Settings!$E$6-A55&gt;Settings!$E$4,"OVERDUE","OPEN")))</f>
      </c>
      <c r="G55" s="13">
        <f>IF(A55="","",IF(E55="",N(D55),0))</f>
      </c>
      <c r="H55" s="13">
        <f>IF(A55="","",IF(F55="OVERDUE",N(D55),0))</f>
      </c>
      <c r="I55" s="12">
        <f>IF(A55="","",MONTH(A55))</f>
      </c>
      <c r="J55" s="12">
        <f>IF(A55="","",YEAR(A55))</f>
      </c>
      <c r="K55" s="12">
        <f>IF(E55="","",MONTH(E55))</f>
      </c>
      <c r="L55" s="12">
        <f>IF(E55="","",YEAR(E55))</f>
      </c>
    </row>
    <row r="56" spans="1:12" x14ac:dyDescent="0.25">
      <c r="A56" s="10"/>
      <c r="B56" s="9"/>
      <c r="C56" s="9"/>
      <c r="D56" s="11"/>
      <c r="E56" s="10"/>
      <c r="F56" s="12">
        <f>IF(A56="","",IF(E56&lt;&gt;"","PAID",IF(Settings!$E$6-A56&gt;Settings!$E$4,"OVERDUE","OPEN")))</f>
      </c>
      <c r="G56" s="13">
        <f>IF(A56="","",IF(E56="",N(D56),0))</f>
      </c>
      <c r="H56" s="13">
        <f>IF(A56="","",IF(F56="OVERDUE",N(D56),0))</f>
      </c>
      <c r="I56" s="12">
        <f>IF(A56="","",MONTH(A56))</f>
      </c>
      <c r="J56" s="12">
        <f>IF(A56="","",YEAR(A56))</f>
      </c>
      <c r="K56" s="12">
        <f>IF(E56="","",MONTH(E56))</f>
      </c>
      <c r="L56" s="12">
        <f>IF(E56="","",YEAR(E56))</f>
      </c>
    </row>
    <row r="57" spans="1:12" x14ac:dyDescent="0.25">
      <c r="A57" s="10"/>
      <c r="B57" s="9"/>
      <c r="C57" s="9"/>
      <c r="D57" s="11"/>
      <c r="E57" s="10"/>
      <c r="F57" s="12">
        <f>IF(A57="","",IF(E57&lt;&gt;"","PAID",IF(Settings!$E$6-A57&gt;Settings!$E$4,"OVERDUE","OPEN")))</f>
      </c>
      <c r="G57" s="13">
        <f>IF(A57="","",IF(E57="",N(D57),0))</f>
      </c>
      <c r="H57" s="13">
        <f>IF(A57="","",IF(F57="OVERDUE",N(D57),0))</f>
      </c>
      <c r="I57" s="12">
        <f>IF(A57="","",MONTH(A57))</f>
      </c>
      <c r="J57" s="12">
        <f>IF(A57="","",YEAR(A57))</f>
      </c>
      <c r="K57" s="12">
        <f>IF(E57="","",MONTH(E57))</f>
      </c>
      <c r="L57" s="12">
        <f>IF(E57="","",YEAR(E57))</f>
      </c>
    </row>
    <row r="58" spans="1:12" x14ac:dyDescent="0.25">
      <c r="A58" s="10"/>
      <c r="B58" s="9"/>
      <c r="C58" s="9"/>
      <c r="D58" s="11"/>
      <c r="E58" s="10"/>
      <c r="F58" s="12">
        <f>IF(A58="","",IF(E58&lt;&gt;"","PAID",IF(Settings!$E$6-A58&gt;Settings!$E$4,"OVERDUE","OPEN")))</f>
      </c>
      <c r="G58" s="13">
        <f>IF(A58="","",IF(E58="",N(D58),0))</f>
      </c>
      <c r="H58" s="13">
        <f>IF(A58="","",IF(F58="OVERDUE",N(D58),0))</f>
      </c>
      <c r="I58" s="12">
        <f>IF(A58="","",MONTH(A58))</f>
      </c>
      <c r="J58" s="12">
        <f>IF(A58="","",YEAR(A58))</f>
      </c>
      <c r="K58" s="12">
        <f>IF(E58="","",MONTH(E58))</f>
      </c>
      <c r="L58" s="12">
        <f>IF(E58="","",YEAR(E58))</f>
      </c>
    </row>
    <row r="59" spans="1:12" x14ac:dyDescent="0.25">
      <c r="A59" s="10"/>
      <c r="B59" s="9"/>
      <c r="C59" s="9"/>
      <c r="D59" s="11"/>
      <c r="E59" s="10"/>
      <c r="F59" s="12">
        <f>IF(A59="","",IF(E59&lt;&gt;"","PAID",IF(Settings!$E$6-A59&gt;Settings!$E$4,"OVERDUE","OPEN")))</f>
      </c>
      <c r="G59" s="13">
        <f>IF(A59="","",IF(E59="",N(D59),0))</f>
      </c>
      <c r="H59" s="13">
        <f>IF(A59="","",IF(F59="OVERDUE",N(D59),0))</f>
      </c>
      <c r="I59" s="12">
        <f>IF(A59="","",MONTH(A59))</f>
      </c>
      <c r="J59" s="12">
        <f>IF(A59="","",YEAR(A59))</f>
      </c>
      <c r="K59" s="12">
        <f>IF(E59="","",MONTH(E59))</f>
      </c>
      <c r="L59" s="12">
        <f>IF(E59="","",YEAR(E59))</f>
      </c>
    </row>
    <row r="60" spans="1:12" x14ac:dyDescent="0.25">
      <c r="A60" s="10"/>
      <c r="B60" s="9"/>
      <c r="C60" s="9"/>
      <c r="D60" s="11"/>
      <c r="E60" s="10"/>
      <c r="F60" s="12">
        <f>IF(A60="","",IF(E60&lt;&gt;"","PAID",IF(Settings!$E$6-A60&gt;Settings!$E$4,"OVERDUE","OPEN")))</f>
      </c>
      <c r="G60" s="13">
        <f>IF(A60="","",IF(E60="",N(D60),0))</f>
      </c>
      <c r="H60" s="13">
        <f>IF(A60="","",IF(F60="OVERDUE",N(D60),0))</f>
      </c>
      <c r="I60" s="12">
        <f>IF(A60="","",MONTH(A60))</f>
      </c>
      <c r="J60" s="12">
        <f>IF(A60="","",YEAR(A60))</f>
      </c>
      <c r="K60" s="12">
        <f>IF(E60="","",MONTH(E60))</f>
      </c>
      <c r="L60" s="12">
        <f>IF(E60="","",YEAR(E60))</f>
      </c>
    </row>
    <row r="61" spans="1:12" x14ac:dyDescent="0.25">
      <c r="A61" s="10"/>
      <c r="B61" s="9"/>
      <c r="C61" s="9"/>
      <c r="D61" s="11"/>
      <c r="E61" s="10"/>
      <c r="F61" s="12">
        <f>IF(A61="","",IF(E61&lt;&gt;"","PAID",IF(Settings!$E$6-A61&gt;Settings!$E$4,"OVERDUE","OPEN")))</f>
      </c>
      <c r="G61" s="13">
        <f>IF(A61="","",IF(E61="",N(D61),0))</f>
      </c>
      <c r="H61" s="13">
        <f>IF(A61="","",IF(F61="OVERDUE",N(D61),0))</f>
      </c>
      <c r="I61" s="12">
        <f>IF(A61="","",MONTH(A61))</f>
      </c>
      <c r="J61" s="12">
        <f>IF(A61="","",YEAR(A61))</f>
      </c>
      <c r="K61" s="12">
        <f>IF(E61="","",MONTH(E61))</f>
      </c>
      <c r="L61" s="12">
        <f>IF(E61="","",YEAR(E61))</f>
      </c>
    </row>
    <row r="62" spans="1:12" x14ac:dyDescent="0.25">
      <c r="A62" s="10"/>
      <c r="B62" s="9"/>
      <c r="C62" s="9"/>
      <c r="D62" s="11"/>
      <c r="E62" s="10"/>
      <c r="F62" s="12">
        <f>IF(A62="","",IF(E62&lt;&gt;"","PAID",IF(Settings!$E$6-A62&gt;Settings!$E$4,"OVERDUE","OPEN")))</f>
      </c>
      <c r="G62" s="13">
        <f>IF(A62="","",IF(E62="",N(D62),0))</f>
      </c>
      <c r="H62" s="13">
        <f>IF(A62="","",IF(F62="OVERDUE",N(D62),0))</f>
      </c>
      <c r="I62" s="12">
        <f>IF(A62="","",MONTH(A62))</f>
      </c>
      <c r="J62" s="12">
        <f>IF(A62="","",YEAR(A62))</f>
      </c>
      <c r="K62" s="12">
        <f>IF(E62="","",MONTH(E62))</f>
      </c>
      <c r="L62" s="12">
        <f>IF(E62="","",YEAR(E62))</f>
      </c>
    </row>
    <row r="63" spans="1:12" x14ac:dyDescent="0.25">
      <c r="A63" s="10"/>
      <c r="B63" s="9"/>
      <c r="C63" s="9"/>
      <c r="D63" s="11"/>
      <c r="E63" s="10"/>
      <c r="F63" s="12">
        <f>IF(A63="","",IF(E63&lt;&gt;"","PAID",IF(Settings!$E$6-A63&gt;Settings!$E$4,"OVERDUE","OPEN")))</f>
      </c>
      <c r="G63" s="13">
        <f>IF(A63="","",IF(E63="",N(D63),0))</f>
      </c>
      <c r="H63" s="13">
        <f>IF(A63="","",IF(F63="OVERDUE",N(D63),0))</f>
      </c>
      <c r="I63" s="12">
        <f>IF(A63="","",MONTH(A63))</f>
      </c>
      <c r="J63" s="12">
        <f>IF(A63="","",YEAR(A63))</f>
      </c>
      <c r="K63" s="12">
        <f>IF(E63="","",MONTH(E63))</f>
      </c>
      <c r="L63" s="12">
        <f>IF(E63="","",YEAR(E63))</f>
      </c>
    </row>
    <row r="64" spans="1:12" x14ac:dyDescent="0.25">
      <c r="A64" s="10"/>
      <c r="B64" s="9"/>
      <c r="C64" s="9"/>
      <c r="D64" s="11"/>
      <c r="E64" s="10"/>
      <c r="F64" s="12">
        <f>IF(A64="","",IF(E64&lt;&gt;"","PAID",IF(Settings!$E$6-A64&gt;Settings!$E$4,"OVERDUE","OPEN")))</f>
      </c>
      <c r="G64" s="13">
        <f>IF(A64="","",IF(E64="",N(D64),0))</f>
      </c>
      <c r="H64" s="13">
        <f>IF(A64="","",IF(F64="OVERDUE",N(D64),0))</f>
      </c>
      <c r="I64" s="12">
        <f>IF(A64="","",MONTH(A64))</f>
      </c>
      <c r="J64" s="12">
        <f>IF(A64="","",YEAR(A64))</f>
      </c>
      <c r="K64" s="12">
        <f>IF(E64="","",MONTH(E64))</f>
      </c>
      <c r="L64" s="12">
        <f>IF(E64="","",YEAR(E64))</f>
      </c>
    </row>
    <row r="65" spans="1:12" x14ac:dyDescent="0.25">
      <c r="A65" s="10"/>
      <c r="B65" s="9"/>
      <c r="C65" s="9"/>
      <c r="D65" s="11"/>
      <c r="E65" s="10"/>
      <c r="F65" s="12">
        <f>IF(A65="","",IF(E65&lt;&gt;"","PAID",IF(Settings!$E$6-A65&gt;Settings!$E$4,"OVERDUE","OPEN")))</f>
      </c>
      <c r="G65" s="13">
        <f>IF(A65="","",IF(E65="",N(D65),0))</f>
      </c>
      <c r="H65" s="13">
        <f>IF(A65="","",IF(F65="OVERDUE",N(D65),0))</f>
      </c>
      <c r="I65" s="12">
        <f>IF(A65="","",MONTH(A65))</f>
      </c>
      <c r="J65" s="12">
        <f>IF(A65="","",YEAR(A65))</f>
      </c>
      <c r="K65" s="12">
        <f>IF(E65="","",MONTH(E65))</f>
      </c>
      <c r="L65" s="12">
        <f>IF(E65="","",YEAR(E65))</f>
      </c>
    </row>
    <row r="66" spans="1:12" x14ac:dyDescent="0.25">
      <c r="A66" s="10"/>
      <c r="B66" s="9"/>
      <c r="C66" s="9"/>
      <c r="D66" s="11"/>
      <c r="E66" s="10"/>
      <c r="F66" s="12">
        <f>IF(A66="","",IF(E66&lt;&gt;"","PAID",IF(Settings!$E$6-A66&gt;Settings!$E$4,"OVERDUE","OPEN")))</f>
      </c>
      <c r="G66" s="13">
        <f>IF(A66="","",IF(E66="",N(D66),0))</f>
      </c>
      <c r="H66" s="13">
        <f>IF(A66="","",IF(F66="OVERDUE",N(D66),0))</f>
      </c>
      <c r="I66" s="12">
        <f>IF(A66="","",MONTH(A66))</f>
      </c>
      <c r="J66" s="12">
        <f>IF(A66="","",YEAR(A66))</f>
      </c>
      <c r="K66" s="12">
        <f>IF(E66="","",MONTH(E66))</f>
      </c>
      <c r="L66" s="12">
        <f>IF(E66="","",YEAR(E66))</f>
      </c>
    </row>
    <row r="67" spans="1:12" x14ac:dyDescent="0.25">
      <c r="A67" s="10"/>
      <c r="B67" s="9"/>
      <c r="C67" s="9"/>
      <c r="D67" s="11"/>
      <c r="E67" s="10"/>
      <c r="F67" s="12">
        <f>IF(A67="","",IF(E67&lt;&gt;"","PAID",IF(Settings!$E$6-A67&gt;Settings!$E$4,"OVERDUE","OPEN")))</f>
      </c>
      <c r="G67" s="13">
        <f>IF(A67="","",IF(E67="",N(D67),0))</f>
      </c>
      <c r="H67" s="13">
        <f>IF(A67="","",IF(F67="OVERDUE",N(D67),0))</f>
      </c>
      <c r="I67" s="12">
        <f>IF(A67="","",MONTH(A67))</f>
      </c>
      <c r="J67" s="12">
        <f>IF(A67="","",YEAR(A67))</f>
      </c>
      <c r="K67" s="12">
        <f>IF(E67="","",MONTH(E67))</f>
      </c>
      <c r="L67" s="12">
        <f>IF(E67="","",YEAR(E67))</f>
      </c>
    </row>
    <row r="68" spans="1:12" x14ac:dyDescent="0.25">
      <c r="A68" s="10"/>
      <c r="B68" s="9"/>
      <c r="C68" s="9"/>
      <c r="D68" s="11"/>
      <c r="E68" s="10"/>
      <c r="F68" s="12">
        <f>IF(A68="","",IF(E68&lt;&gt;"","PAID",IF(Settings!$E$6-A68&gt;Settings!$E$4,"OVERDUE","OPEN")))</f>
      </c>
      <c r="G68" s="13">
        <f>IF(A68="","",IF(E68="",N(D68),0))</f>
      </c>
      <c r="H68" s="13">
        <f>IF(A68="","",IF(F68="OVERDUE",N(D68),0))</f>
      </c>
      <c r="I68" s="12">
        <f>IF(A68="","",MONTH(A68))</f>
      </c>
      <c r="J68" s="12">
        <f>IF(A68="","",YEAR(A68))</f>
      </c>
      <c r="K68" s="12">
        <f>IF(E68="","",MONTH(E68))</f>
      </c>
      <c r="L68" s="12">
        <f>IF(E68="","",YEAR(E68))</f>
      </c>
    </row>
    <row r="69" spans="1:12" x14ac:dyDescent="0.25">
      <c r="A69" s="10"/>
      <c r="B69" s="9"/>
      <c r="C69" s="9"/>
      <c r="D69" s="11"/>
      <c r="E69" s="10"/>
      <c r="F69" s="12">
        <f>IF(A69="","",IF(E69&lt;&gt;"","PAID",IF(Settings!$E$6-A69&gt;Settings!$E$4,"OVERDUE","OPEN")))</f>
      </c>
      <c r="G69" s="13">
        <f>IF(A69="","",IF(E69="",N(D69),0))</f>
      </c>
      <c r="H69" s="13">
        <f>IF(A69="","",IF(F69="OVERDUE",N(D69),0))</f>
      </c>
      <c r="I69" s="12">
        <f>IF(A69="","",MONTH(A69))</f>
      </c>
      <c r="J69" s="12">
        <f>IF(A69="","",YEAR(A69))</f>
      </c>
      <c r="K69" s="12">
        <f>IF(E69="","",MONTH(E69))</f>
      </c>
      <c r="L69" s="12">
        <f>IF(E69="","",YEAR(E69))</f>
      </c>
    </row>
    <row r="70" spans="1:12" x14ac:dyDescent="0.25">
      <c r="A70" s="10"/>
      <c r="B70" s="9"/>
      <c r="C70" s="9"/>
      <c r="D70" s="11"/>
      <c r="E70" s="10"/>
      <c r="F70" s="12">
        <f>IF(A70="","",IF(E70&lt;&gt;"","PAID",IF(Settings!$E$6-A70&gt;Settings!$E$4,"OVERDUE","OPEN")))</f>
      </c>
      <c r="G70" s="13">
        <f>IF(A70="","",IF(E70="",N(D70),0))</f>
      </c>
      <c r="H70" s="13">
        <f>IF(A70="","",IF(F70="OVERDUE",N(D70),0))</f>
      </c>
      <c r="I70" s="12">
        <f>IF(A70="","",MONTH(A70))</f>
      </c>
      <c r="J70" s="12">
        <f>IF(A70="","",YEAR(A70))</f>
      </c>
      <c r="K70" s="12">
        <f>IF(E70="","",MONTH(E70))</f>
      </c>
      <c r="L70" s="12">
        <f>IF(E70="","",YEAR(E70))</f>
      </c>
    </row>
    <row r="71" spans="1:12" x14ac:dyDescent="0.25">
      <c r="A71" s="10"/>
      <c r="B71" s="9"/>
      <c r="C71" s="9"/>
      <c r="D71" s="11"/>
      <c r="E71" s="10"/>
      <c r="F71" s="12">
        <f>IF(A71="","",IF(E71&lt;&gt;"","PAID",IF(Settings!$E$6-A71&gt;Settings!$E$4,"OVERDUE","OPEN")))</f>
      </c>
      <c r="G71" s="13">
        <f>IF(A71="","",IF(E71="",N(D71),0))</f>
      </c>
      <c r="H71" s="13">
        <f>IF(A71="","",IF(F71="OVERDUE",N(D71),0))</f>
      </c>
      <c r="I71" s="12">
        <f>IF(A71="","",MONTH(A71))</f>
      </c>
      <c r="J71" s="12">
        <f>IF(A71="","",YEAR(A71))</f>
      </c>
      <c r="K71" s="12">
        <f>IF(E71="","",MONTH(E71))</f>
      </c>
      <c r="L71" s="12">
        <f>IF(E71="","",YEAR(E71))</f>
      </c>
    </row>
    <row r="72" spans="1:12" x14ac:dyDescent="0.25">
      <c r="A72" s="10"/>
      <c r="B72" s="9"/>
      <c r="C72" s="9"/>
      <c r="D72" s="11"/>
      <c r="E72" s="10"/>
      <c r="F72" s="12">
        <f>IF(A72="","",IF(E72&lt;&gt;"","PAID",IF(Settings!$E$6-A72&gt;Settings!$E$4,"OVERDUE","OPEN")))</f>
      </c>
      <c r="G72" s="13">
        <f>IF(A72="","",IF(E72="",N(D72),0))</f>
      </c>
      <c r="H72" s="13">
        <f>IF(A72="","",IF(F72="OVERDUE",N(D72),0))</f>
      </c>
      <c r="I72" s="12">
        <f>IF(A72="","",MONTH(A72))</f>
      </c>
      <c r="J72" s="12">
        <f>IF(A72="","",YEAR(A72))</f>
      </c>
      <c r="K72" s="12">
        <f>IF(E72="","",MONTH(E72))</f>
      </c>
      <c r="L72" s="12">
        <f>IF(E72="","",YEAR(E72))</f>
      </c>
    </row>
    <row r="73" spans="1:12" x14ac:dyDescent="0.25">
      <c r="A73" s="10"/>
      <c r="B73" s="9"/>
      <c r="C73" s="9"/>
      <c r="D73" s="11"/>
      <c r="E73" s="10"/>
      <c r="F73" s="12">
        <f>IF(A73="","",IF(E73&lt;&gt;"","PAID",IF(Settings!$E$6-A73&gt;Settings!$E$4,"OVERDUE","OPEN")))</f>
      </c>
      <c r="G73" s="13">
        <f>IF(A73="","",IF(E73="",N(D73),0))</f>
      </c>
      <c r="H73" s="13">
        <f>IF(A73="","",IF(F73="OVERDUE",N(D73),0))</f>
      </c>
      <c r="I73" s="12">
        <f>IF(A73="","",MONTH(A73))</f>
      </c>
      <c r="J73" s="12">
        <f>IF(A73="","",YEAR(A73))</f>
      </c>
      <c r="K73" s="12">
        <f>IF(E73="","",MONTH(E73))</f>
      </c>
      <c r="L73" s="12">
        <f>IF(E73="","",YEAR(E73))</f>
      </c>
    </row>
    <row r="74" spans="1:12" x14ac:dyDescent="0.25">
      <c r="A74" s="10"/>
      <c r="B74" s="9"/>
      <c r="C74" s="9"/>
      <c r="D74" s="11"/>
      <c r="E74" s="10"/>
      <c r="F74" s="12">
        <f>IF(A74="","",IF(E74&lt;&gt;"","PAID",IF(Settings!$E$6-A74&gt;Settings!$E$4,"OVERDUE","OPEN")))</f>
      </c>
      <c r="G74" s="13">
        <f>IF(A74="","",IF(E74="",N(D74),0))</f>
      </c>
      <c r="H74" s="13">
        <f>IF(A74="","",IF(F74="OVERDUE",N(D74),0))</f>
      </c>
      <c r="I74" s="12">
        <f>IF(A74="","",MONTH(A74))</f>
      </c>
      <c r="J74" s="12">
        <f>IF(A74="","",YEAR(A74))</f>
      </c>
      <c r="K74" s="12">
        <f>IF(E74="","",MONTH(E74))</f>
      </c>
      <c r="L74" s="12">
        <f>IF(E74="","",YEAR(E74))</f>
      </c>
    </row>
    <row r="75" spans="1:12" x14ac:dyDescent="0.25">
      <c r="A75" s="10"/>
      <c r="B75" s="9"/>
      <c r="C75" s="9"/>
      <c r="D75" s="11"/>
      <c r="E75" s="10"/>
      <c r="F75" s="12">
        <f>IF(A75="","",IF(E75&lt;&gt;"","PAID",IF(Settings!$E$6-A75&gt;Settings!$E$4,"OVERDUE","OPEN")))</f>
      </c>
      <c r="G75" s="13">
        <f>IF(A75="","",IF(E75="",N(D75),0))</f>
      </c>
      <c r="H75" s="13">
        <f>IF(A75="","",IF(F75="OVERDUE",N(D75),0))</f>
      </c>
      <c r="I75" s="12">
        <f>IF(A75="","",MONTH(A75))</f>
      </c>
      <c r="J75" s="12">
        <f>IF(A75="","",YEAR(A75))</f>
      </c>
      <c r="K75" s="12">
        <f>IF(E75="","",MONTH(E75))</f>
      </c>
      <c r="L75" s="12">
        <f>IF(E75="","",YEAR(E75))</f>
      </c>
    </row>
    <row r="76" spans="1:12" x14ac:dyDescent="0.25">
      <c r="A76" s="10"/>
      <c r="B76" s="9"/>
      <c r="C76" s="9"/>
      <c r="D76" s="11"/>
      <c r="E76" s="10"/>
      <c r="F76" s="12">
        <f>IF(A76="","",IF(E76&lt;&gt;"","PAID",IF(Settings!$E$6-A76&gt;Settings!$E$4,"OVERDUE","OPEN")))</f>
      </c>
      <c r="G76" s="13">
        <f>IF(A76="","",IF(E76="",N(D76),0))</f>
      </c>
      <c r="H76" s="13">
        <f>IF(A76="","",IF(F76="OVERDUE",N(D76),0))</f>
      </c>
      <c r="I76" s="12">
        <f>IF(A76="","",MONTH(A76))</f>
      </c>
      <c r="J76" s="12">
        <f>IF(A76="","",YEAR(A76))</f>
      </c>
      <c r="K76" s="12">
        <f>IF(E76="","",MONTH(E76))</f>
      </c>
      <c r="L76" s="12">
        <f>IF(E76="","",YEAR(E76))</f>
      </c>
    </row>
    <row r="77" spans="1:12" x14ac:dyDescent="0.25">
      <c r="A77" s="10"/>
      <c r="B77" s="9"/>
      <c r="C77" s="9"/>
      <c r="D77" s="11"/>
      <c r="E77" s="10"/>
      <c r="F77" s="12">
        <f>IF(A77="","",IF(E77&lt;&gt;"","PAID",IF(Settings!$E$6-A77&gt;Settings!$E$4,"OVERDUE","OPEN")))</f>
      </c>
      <c r="G77" s="13">
        <f>IF(A77="","",IF(E77="",N(D77),0))</f>
      </c>
      <c r="H77" s="13">
        <f>IF(A77="","",IF(F77="OVERDUE",N(D77),0))</f>
      </c>
      <c r="I77" s="12">
        <f>IF(A77="","",MONTH(A77))</f>
      </c>
      <c r="J77" s="12">
        <f>IF(A77="","",YEAR(A77))</f>
      </c>
      <c r="K77" s="12">
        <f>IF(E77="","",MONTH(E77))</f>
      </c>
      <c r="L77" s="12">
        <f>IF(E77="","",YEAR(E77))</f>
      </c>
    </row>
    <row r="78" spans="1:12" x14ac:dyDescent="0.25">
      <c r="A78" s="10"/>
      <c r="B78" s="9"/>
      <c r="C78" s="9"/>
      <c r="D78" s="11"/>
      <c r="E78" s="10"/>
      <c r="F78" s="12">
        <f>IF(A78="","",IF(E78&lt;&gt;"","PAID",IF(Settings!$E$6-A78&gt;Settings!$E$4,"OVERDUE","OPEN")))</f>
      </c>
      <c r="G78" s="13">
        <f>IF(A78="","",IF(E78="",N(D78),0))</f>
      </c>
      <c r="H78" s="13">
        <f>IF(A78="","",IF(F78="OVERDUE",N(D78),0))</f>
      </c>
      <c r="I78" s="12">
        <f>IF(A78="","",MONTH(A78))</f>
      </c>
      <c r="J78" s="12">
        <f>IF(A78="","",YEAR(A78))</f>
      </c>
      <c r="K78" s="12">
        <f>IF(E78="","",MONTH(E78))</f>
      </c>
      <c r="L78" s="12">
        <f>IF(E78="","",YEAR(E78))</f>
      </c>
    </row>
    <row r="79" spans="1:12" x14ac:dyDescent="0.25">
      <c r="A79" s="10"/>
      <c r="B79" s="9"/>
      <c r="C79" s="9"/>
      <c r="D79" s="11"/>
      <c r="E79" s="10"/>
      <c r="F79" s="12">
        <f>IF(A79="","",IF(E79&lt;&gt;"","PAID",IF(Settings!$E$6-A79&gt;Settings!$E$4,"OVERDUE","OPEN")))</f>
      </c>
      <c r="G79" s="13">
        <f>IF(A79="","",IF(E79="",N(D79),0))</f>
      </c>
      <c r="H79" s="13">
        <f>IF(A79="","",IF(F79="OVERDUE",N(D79),0))</f>
      </c>
      <c r="I79" s="12">
        <f>IF(A79="","",MONTH(A79))</f>
      </c>
      <c r="J79" s="12">
        <f>IF(A79="","",YEAR(A79))</f>
      </c>
      <c r="K79" s="12">
        <f>IF(E79="","",MONTH(E79))</f>
      </c>
      <c r="L79" s="12">
        <f>IF(E79="","",YEAR(E79))</f>
      </c>
    </row>
    <row r="80" spans="1:12" x14ac:dyDescent="0.25">
      <c r="A80" s="10"/>
      <c r="B80" s="9"/>
      <c r="C80" s="9"/>
      <c r="D80" s="11"/>
      <c r="E80" s="10"/>
      <c r="F80" s="12">
        <f>IF(A80="","",IF(E80&lt;&gt;"","PAID",IF(Settings!$E$6-A80&gt;Settings!$E$4,"OVERDUE","OPEN")))</f>
      </c>
      <c r="G80" s="13">
        <f>IF(A80="","",IF(E80="",N(D80),0))</f>
      </c>
      <c r="H80" s="13">
        <f>IF(A80="","",IF(F80="OVERDUE",N(D80),0))</f>
      </c>
      <c r="I80" s="12">
        <f>IF(A80="","",MONTH(A80))</f>
      </c>
      <c r="J80" s="12">
        <f>IF(A80="","",YEAR(A80))</f>
      </c>
      <c r="K80" s="12">
        <f>IF(E80="","",MONTH(E80))</f>
      </c>
      <c r="L80" s="12">
        <f>IF(E80="","",YEAR(E80))</f>
      </c>
    </row>
    <row r="81" spans="1:12" x14ac:dyDescent="0.25">
      <c r="A81" s="10"/>
      <c r="B81" s="9"/>
      <c r="C81" s="9"/>
      <c r="D81" s="11"/>
      <c r="E81" s="10"/>
      <c r="F81" s="12">
        <f>IF(A81="","",IF(E81&lt;&gt;"","PAID",IF(Settings!$E$6-A81&gt;Settings!$E$4,"OVERDUE","OPEN")))</f>
      </c>
      <c r="G81" s="13">
        <f>IF(A81="","",IF(E81="",N(D81),0))</f>
      </c>
      <c r="H81" s="13">
        <f>IF(A81="","",IF(F81="OVERDUE",N(D81),0))</f>
      </c>
      <c r="I81" s="12">
        <f>IF(A81="","",MONTH(A81))</f>
      </c>
      <c r="J81" s="12">
        <f>IF(A81="","",YEAR(A81))</f>
      </c>
      <c r="K81" s="12">
        <f>IF(E81="","",MONTH(E81))</f>
      </c>
      <c r="L81" s="12">
        <f>IF(E81="","",YEAR(E81))</f>
      </c>
    </row>
    <row r="82" spans="1:12" x14ac:dyDescent="0.25">
      <c r="A82" s="10"/>
      <c r="B82" s="9"/>
      <c r="C82" s="9"/>
      <c r="D82" s="11"/>
      <c r="E82" s="10"/>
      <c r="F82" s="12">
        <f>IF(A82="","",IF(E82&lt;&gt;"","PAID",IF(Settings!$E$6-A82&gt;Settings!$E$4,"OVERDUE","OPEN")))</f>
      </c>
      <c r="G82" s="13">
        <f>IF(A82="","",IF(E82="",N(D82),0))</f>
      </c>
      <c r="H82" s="13">
        <f>IF(A82="","",IF(F82="OVERDUE",N(D82),0))</f>
      </c>
      <c r="I82" s="12">
        <f>IF(A82="","",MONTH(A82))</f>
      </c>
      <c r="J82" s="12">
        <f>IF(A82="","",YEAR(A82))</f>
      </c>
      <c r="K82" s="12">
        <f>IF(E82="","",MONTH(E82))</f>
      </c>
      <c r="L82" s="12">
        <f>IF(E82="","",YEAR(E82))</f>
      </c>
    </row>
    <row r="83" spans="1:12" x14ac:dyDescent="0.25">
      <c r="A83" s="10"/>
      <c r="B83" s="9"/>
      <c r="C83" s="9"/>
      <c r="D83" s="11"/>
      <c r="E83" s="10"/>
      <c r="F83" s="12">
        <f>IF(A83="","",IF(E83&lt;&gt;"","PAID",IF(Settings!$E$6-A83&gt;Settings!$E$4,"OVERDUE","OPEN")))</f>
      </c>
      <c r="G83" s="13">
        <f>IF(A83="","",IF(E83="",N(D83),0))</f>
      </c>
      <c r="H83" s="13">
        <f>IF(A83="","",IF(F83="OVERDUE",N(D83),0))</f>
      </c>
      <c r="I83" s="12">
        <f>IF(A83="","",MONTH(A83))</f>
      </c>
      <c r="J83" s="12">
        <f>IF(A83="","",YEAR(A83))</f>
      </c>
      <c r="K83" s="12">
        <f>IF(E83="","",MONTH(E83))</f>
      </c>
      <c r="L83" s="12">
        <f>IF(E83="","",YEAR(E83))</f>
      </c>
    </row>
    <row r="84" spans="1:12" x14ac:dyDescent="0.25">
      <c r="A84" s="10"/>
      <c r="B84" s="9"/>
      <c r="C84" s="9"/>
      <c r="D84" s="11"/>
      <c r="E84" s="10"/>
      <c r="F84" s="12">
        <f>IF(A84="","",IF(E84&lt;&gt;"","PAID",IF(Settings!$E$6-A84&gt;Settings!$E$4,"OVERDUE","OPEN")))</f>
      </c>
      <c r="G84" s="13">
        <f>IF(A84="","",IF(E84="",N(D84),0))</f>
      </c>
      <c r="H84" s="13">
        <f>IF(A84="","",IF(F84="OVERDUE",N(D84),0))</f>
      </c>
      <c r="I84" s="12">
        <f>IF(A84="","",MONTH(A84))</f>
      </c>
      <c r="J84" s="12">
        <f>IF(A84="","",YEAR(A84))</f>
      </c>
      <c r="K84" s="12">
        <f>IF(E84="","",MONTH(E84))</f>
      </c>
      <c r="L84" s="12">
        <f>IF(E84="","",YEAR(E84))</f>
      </c>
    </row>
    <row r="85" spans="1:12" x14ac:dyDescent="0.25">
      <c r="A85" s="10"/>
      <c r="B85" s="9"/>
      <c r="C85" s="9"/>
      <c r="D85" s="11"/>
      <c r="E85" s="10"/>
      <c r="F85" s="12">
        <f>IF(A85="","",IF(E85&lt;&gt;"","PAID",IF(Settings!$E$6-A85&gt;Settings!$E$4,"OVERDUE","OPEN")))</f>
      </c>
      <c r="G85" s="13">
        <f>IF(A85="","",IF(E85="",N(D85),0))</f>
      </c>
      <c r="H85" s="13">
        <f>IF(A85="","",IF(F85="OVERDUE",N(D85),0))</f>
      </c>
      <c r="I85" s="12">
        <f>IF(A85="","",MONTH(A85))</f>
      </c>
      <c r="J85" s="12">
        <f>IF(A85="","",YEAR(A85))</f>
      </c>
      <c r="K85" s="12">
        <f>IF(E85="","",MONTH(E85))</f>
      </c>
      <c r="L85" s="12">
        <f>IF(E85="","",YEAR(E85))</f>
      </c>
    </row>
    <row r="86" spans="1:12" x14ac:dyDescent="0.25">
      <c r="A86" s="10"/>
      <c r="B86" s="9"/>
      <c r="C86" s="9"/>
      <c r="D86" s="11"/>
      <c r="E86" s="10"/>
      <c r="F86" s="12">
        <f>IF(A86="","",IF(E86&lt;&gt;"","PAID",IF(Settings!$E$6-A86&gt;Settings!$E$4,"OVERDUE","OPEN")))</f>
      </c>
      <c r="G86" s="13">
        <f>IF(A86="","",IF(E86="",N(D86),0))</f>
      </c>
      <c r="H86" s="13">
        <f>IF(A86="","",IF(F86="OVERDUE",N(D86),0))</f>
      </c>
      <c r="I86" s="12">
        <f>IF(A86="","",MONTH(A86))</f>
      </c>
      <c r="J86" s="12">
        <f>IF(A86="","",YEAR(A86))</f>
      </c>
      <c r="K86" s="12">
        <f>IF(E86="","",MONTH(E86))</f>
      </c>
      <c r="L86" s="12">
        <f>IF(E86="","",YEAR(E86))</f>
      </c>
    </row>
    <row r="87" spans="1:12" x14ac:dyDescent="0.25">
      <c r="A87" s="10"/>
      <c r="B87" s="9"/>
      <c r="C87" s="9"/>
      <c r="D87" s="11"/>
      <c r="E87" s="10"/>
      <c r="F87" s="12">
        <f>IF(A87="","",IF(E87&lt;&gt;"","PAID",IF(Settings!$E$6-A87&gt;Settings!$E$4,"OVERDUE","OPEN")))</f>
      </c>
      <c r="G87" s="13">
        <f>IF(A87="","",IF(E87="",N(D87),0))</f>
      </c>
      <c r="H87" s="13">
        <f>IF(A87="","",IF(F87="OVERDUE",N(D87),0))</f>
      </c>
      <c r="I87" s="12">
        <f>IF(A87="","",MONTH(A87))</f>
      </c>
      <c r="J87" s="12">
        <f>IF(A87="","",YEAR(A87))</f>
      </c>
      <c r="K87" s="12">
        <f>IF(E87="","",MONTH(E87))</f>
      </c>
      <c r="L87" s="12">
        <f>IF(E87="","",YEAR(E87))</f>
      </c>
    </row>
    <row r="88" spans="1:12" x14ac:dyDescent="0.25">
      <c r="A88" s="10"/>
      <c r="B88" s="9"/>
      <c r="C88" s="9"/>
      <c r="D88" s="11"/>
      <c r="E88" s="10"/>
      <c r="F88" s="12">
        <f>IF(A88="","",IF(E88&lt;&gt;"","PAID",IF(Settings!$E$6-A88&gt;Settings!$E$4,"OVERDUE","OPEN")))</f>
      </c>
      <c r="G88" s="13">
        <f>IF(A88="","",IF(E88="",N(D88),0))</f>
      </c>
      <c r="H88" s="13">
        <f>IF(A88="","",IF(F88="OVERDUE",N(D88),0))</f>
      </c>
      <c r="I88" s="12">
        <f>IF(A88="","",MONTH(A88))</f>
      </c>
      <c r="J88" s="12">
        <f>IF(A88="","",YEAR(A88))</f>
      </c>
      <c r="K88" s="12">
        <f>IF(E88="","",MONTH(E88))</f>
      </c>
      <c r="L88" s="12">
        <f>IF(E88="","",YEAR(E88))</f>
      </c>
    </row>
    <row r="89" spans="1:12" x14ac:dyDescent="0.25">
      <c r="A89" s="10"/>
      <c r="B89" s="9"/>
      <c r="C89" s="9"/>
      <c r="D89" s="11"/>
      <c r="E89" s="10"/>
      <c r="F89" s="12">
        <f>IF(A89="","",IF(E89&lt;&gt;"","PAID",IF(Settings!$E$6-A89&gt;Settings!$E$4,"OVERDUE","OPEN")))</f>
      </c>
      <c r="G89" s="13">
        <f>IF(A89="","",IF(E89="",N(D89),0))</f>
      </c>
      <c r="H89" s="13">
        <f>IF(A89="","",IF(F89="OVERDUE",N(D89),0))</f>
      </c>
      <c r="I89" s="12">
        <f>IF(A89="","",MONTH(A89))</f>
      </c>
      <c r="J89" s="12">
        <f>IF(A89="","",YEAR(A89))</f>
      </c>
      <c r="K89" s="12">
        <f>IF(E89="","",MONTH(E89))</f>
      </c>
      <c r="L89" s="12">
        <f>IF(E89="","",YEAR(E89))</f>
      </c>
    </row>
    <row r="90" spans="1:12" x14ac:dyDescent="0.25">
      <c r="A90" s="10"/>
      <c r="B90" s="9"/>
      <c r="C90" s="9"/>
      <c r="D90" s="11"/>
      <c r="E90" s="10"/>
      <c r="F90" s="12">
        <f>IF(A90="","",IF(E90&lt;&gt;"","PAID",IF(Settings!$E$6-A90&gt;Settings!$E$4,"OVERDUE","OPEN")))</f>
      </c>
      <c r="G90" s="13">
        <f>IF(A90="","",IF(E90="",N(D90),0))</f>
      </c>
      <c r="H90" s="13">
        <f>IF(A90="","",IF(F90="OVERDUE",N(D90),0))</f>
      </c>
      <c r="I90" s="12">
        <f>IF(A90="","",MONTH(A90))</f>
      </c>
      <c r="J90" s="12">
        <f>IF(A90="","",YEAR(A90))</f>
      </c>
      <c r="K90" s="12">
        <f>IF(E90="","",MONTH(E90))</f>
      </c>
      <c r="L90" s="12">
        <f>IF(E90="","",YEAR(E90))</f>
      </c>
    </row>
    <row r="91" spans="1:12" x14ac:dyDescent="0.25">
      <c r="A91" s="10"/>
      <c r="B91" s="9"/>
      <c r="C91" s="9"/>
      <c r="D91" s="11"/>
      <c r="E91" s="10"/>
      <c r="F91" s="12">
        <f>IF(A91="","",IF(E91&lt;&gt;"","PAID",IF(Settings!$E$6-A91&gt;Settings!$E$4,"OVERDUE","OPEN")))</f>
      </c>
      <c r="G91" s="13">
        <f>IF(A91="","",IF(E91="",N(D91),0))</f>
      </c>
      <c r="H91" s="13">
        <f>IF(A91="","",IF(F91="OVERDUE",N(D91),0))</f>
      </c>
      <c r="I91" s="12">
        <f>IF(A91="","",MONTH(A91))</f>
      </c>
      <c r="J91" s="12">
        <f>IF(A91="","",YEAR(A91))</f>
      </c>
      <c r="K91" s="12">
        <f>IF(E91="","",MONTH(E91))</f>
      </c>
      <c r="L91" s="12">
        <f>IF(E91="","",YEAR(E91))</f>
      </c>
    </row>
    <row r="92" spans="1:12" x14ac:dyDescent="0.25">
      <c r="A92" s="10"/>
      <c r="B92" s="9"/>
      <c r="C92" s="9"/>
      <c r="D92" s="11"/>
      <c r="E92" s="10"/>
      <c r="F92" s="12">
        <f>IF(A92="","",IF(E92&lt;&gt;"","PAID",IF(Settings!$E$6-A92&gt;Settings!$E$4,"OVERDUE","OPEN")))</f>
      </c>
      <c r="G92" s="13">
        <f>IF(A92="","",IF(E92="",N(D92),0))</f>
      </c>
      <c r="H92" s="13">
        <f>IF(A92="","",IF(F92="OVERDUE",N(D92),0))</f>
      </c>
      <c r="I92" s="12">
        <f>IF(A92="","",MONTH(A92))</f>
      </c>
      <c r="J92" s="12">
        <f>IF(A92="","",YEAR(A92))</f>
      </c>
      <c r="K92" s="12">
        <f>IF(E92="","",MONTH(E92))</f>
      </c>
      <c r="L92" s="12">
        <f>IF(E92="","",YEAR(E92))</f>
      </c>
    </row>
    <row r="93" spans="1:12" x14ac:dyDescent="0.25">
      <c r="A93" s="10"/>
      <c r="B93" s="9"/>
      <c r="C93" s="9"/>
      <c r="D93" s="11"/>
      <c r="E93" s="10"/>
      <c r="F93" s="12">
        <f>IF(A93="","",IF(E93&lt;&gt;"","PAID",IF(Settings!$E$6-A93&gt;Settings!$E$4,"OVERDUE","OPEN")))</f>
      </c>
      <c r="G93" s="13">
        <f>IF(A93="","",IF(E93="",N(D93),0))</f>
      </c>
      <c r="H93" s="13">
        <f>IF(A93="","",IF(F93="OVERDUE",N(D93),0))</f>
      </c>
      <c r="I93" s="12">
        <f>IF(A93="","",MONTH(A93))</f>
      </c>
      <c r="J93" s="12">
        <f>IF(A93="","",YEAR(A93))</f>
      </c>
      <c r="K93" s="12">
        <f>IF(E93="","",MONTH(E93))</f>
      </c>
      <c r="L93" s="12">
        <f>IF(E93="","",YEAR(E93))</f>
      </c>
    </row>
    <row r="94" spans="1:12" x14ac:dyDescent="0.25">
      <c r="A94" s="10"/>
      <c r="B94" s="9"/>
      <c r="C94" s="9"/>
      <c r="D94" s="11"/>
      <c r="E94" s="10"/>
      <c r="F94" s="12">
        <f>IF(A94="","",IF(E94&lt;&gt;"","PAID",IF(Settings!$E$6-A94&gt;Settings!$E$4,"OVERDUE","OPEN")))</f>
      </c>
      <c r="G94" s="13">
        <f>IF(A94="","",IF(E94="",N(D94),0))</f>
      </c>
      <c r="H94" s="13">
        <f>IF(A94="","",IF(F94="OVERDUE",N(D94),0))</f>
      </c>
      <c r="I94" s="12">
        <f>IF(A94="","",MONTH(A94))</f>
      </c>
      <c r="J94" s="12">
        <f>IF(A94="","",YEAR(A94))</f>
      </c>
      <c r="K94" s="12">
        <f>IF(E94="","",MONTH(E94))</f>
      </c>
      <c r="L94" s="12">
        <f>IF(E94="","",YEAR(E94))</f>
      </c>
    </row>
    <row r="95" spans="1:12" x14ac:dyDescent="0.25">
      <c r="A95" s="10"/>
      <c r="B95" s="9"/>
      <c r="C95" s="9"/>
      <c r="D95" s="11"/>
      <c r="E95" s="10"/>
      <c r="F95" s="12">
        <f>IF(A95="","",IF(E95&lt;&gt;"","PAID",IF(Settings!$E$6-A95&gt;Settings!$E$4,"OVERDUE","OPEN")))</f>
      </c>
      <c r="G95" s="13">
        <f>IF(A95="","",IF(E95="",N(D95),0))</f>
      </c>
      <c r="H95" s="13">
        <f>IF(A95="","",IF(F95="OVERDUE",N(D95),0))</f>
      </c>
      <c r="I95" s="12">
        <f>IF(A95="","",MONTH(A95))</f>
      </c>
      <c r="J95" s="12">
        <f>IF(A95="","",YEAR(A95))</f>
      </c>
      <c r="K95" s="12">
        <f>IF(E95="","",MONTH(E95))</f>
      </c>
      <c r="L95" s="12">
        <f>IF(E95="","",YEAR(E95))</f>
      </c>
    </row>
    <row r="96" spans="1:12" x14ac:dyDescent="0.25">
      <c r="A96" s="10"/>
      <c r="B96" s="9"/>
      <c r="C96" s="9"/>
      <c r="D96" s="11"/>
      <c r="E96" s="10"/>
      <c r="F96" s="12">
        <f>IF(A96="","",IF(E96&lt;&gt;"","PAID",IF(Settings!$E$6-A96&gt;Settings!$E$4,"OVERDUE","OPEN")))</f>
      </c>
      <c r="G96" s="13">
        <f>IF(A96="","",IF(E96="",N(D96),0))</f>
      </c>
      <c r="H96" s="13">
        <f>IF(A96="","",IF(F96="OVERDUE",N(D96),0))</f>
      </c>
      <c r="I96" s="12">
        <f>IF(A96="","",MONTH(A96))</f>
      </c>
      <c r="J96" s="12">
        <f>IF(A96="","",YEAR(A96))</f>
      </c>
      <c r="K96" s="12">
        <f>IF(E96="","",MONTH(E96))</f>
      </c>
      <c r="L96" s="12">
        <f>IF(E96="","",YEAR(E96))</f>
      </c>
    </row>
    <row r="97" spans="1:12" x14ac:dyDescent="0.25">
      <c r="A97" s="10"/>
      <c r="B97" s="9"/>
      <c r="C97" s="9"/>
      <c r="D97" s="11"/>
      <c r="E97" s="10"/>
      <c r="F97" s="12">
        <f>IF(A97="","",IF(E97&lt;&gt;"","PAID",IF(Settings!$E$6-A97&gt;Settings!$E$4,"OVERDUE","OPEN")))</f>
      </c>
      <c r="G97" s="13">
        <f>IF(A97="","",IF(E97="",N(D97),0))</f>
      </c>
      <c r="H97" s="13">
        <f>IF(A97="","",IF(F97="OVERDUE",N(D97),0))</f>
      </c>
      <c r="I97" s="12">
        <f>IF(A97="","",MONTH(A97))</f>
      </c>
      <c r="J97" s="12">
        <f>IF(A97="","",YEAR(A97))</f>
      </c>
      <c r="K97" s="12">
        <f>IF(E97="","",MONTH(E97))</f>
      </c>
      <c r="L97" s="12">
        <f>IF(E97="","",YEAR(E97))</f>
      </c>
    </row>
    <row r="98" spans="1:12" x14ac:dyDescent="0.25">
      <c r="A98" s="10"/>
      <c r="B98" s="9"/>
      <c r="C98" s="9"/>
      <c r="D98" s="11"/>
      <c r="E98" s="10"/>
      <c r="F98" s="12">
        <f>IF(A98="","",IF(E98&lt;&gt;"","PAID",IF(Settings!$E$6-A98&gt;Settings!$E$4,"OVERDUE","OPEN")))</f>
      </c>
      <c r="G98" s="13">
        <f>IF(A98="","",IF(E98="",N(D98),0))</f>
      </c>
      <c r="H98" s="13">
        <f>IF(A98="","",IF(F98="OVERDUE",N(D98),0))</f>
      </c>
      <c r="I98" s="12">
        <f>IF(A98="","",MONTH(A98))</f>
      </c>
      <c r="J98" s="12">
        <f>IF(A98="","",YEAR(A98))</f>
      </c>
      <c r="K98" s="12">
        <f>IF(E98="","",MONTH(E98))</f>
      </c>
      <c r="L98" s="12">
        <f>IF(E98="","",YEAR(E98))</f>
      </c>
    </row>
    <row r="99" spans="1:12" x14ac:dyDescent="0.25">
      <c r="A99" s="10"/>
      <c r="B99" s="9"/>
      <c r="C99" s="9"/>
      <c r="D99" s="11"/>
      <c r="E99" s="10"/>
      <c r="F99" s="12">
        <f>IF(A99="","",IF(E99&lt;&gt;"","PAID",IF(Settings!$E$6-A99&gt;Settings!$E$4,"OVERDUE","OPEN")))</f>
      </c>
      <c r="G99" s="13">
        <f>IF(A99="","",IF(E99="",N(D99),0))</f>
      </c>
      <c r="H99" s="13">
        <f>IF(A99="","",IF(F99="OVERDUE",N(D99),0))</f>
      </c>
      <c r="I99" s="12">
        <f>IF(A99="","",MONTH(A99))</f>
      </c>
      <c r="J99" s="12">
        <f>IF(A99="","",YEAR(A99))</f>
      </c>
      <c r="K99" s="12">
        <f>IF(E99="","",MONTH(E99))</f>
      </c>
      <c r="L99" s="12">
        <f>IF(E99="","",YEAR(E99))</f>
      </c>
    </row>
    <row r="100" spans="1:12" x14ac:dyDescent="0.25">
      <c r="A100" s="10"/>
      <c r="B100" s="9"/>
      <c r="C100" s="9"/>
      <c r="D100" s="11"/>
      <c r="E100" s="10"/>
      <c r="F100" s="12">
        <f>IF(A100="","",IF(E100&lt;&gt;"","PAID",IF(Settings!$E$6-A100&gt;Settings!$E$4,"OVERDUE","OPEN")))</f>
      </c>
      <c r="G100" s="13">
        <f>IF(A100="","",IF(E100="",N(D100),0))</f>
      </c>
      <c r="H100" s="13">
        <f>IF(A100="","",IF(F100="OVERDUE",N(D100),0))</f>
      </c>
      <c r="I100" s="12">
        <f>IF(A100="","",MONTH(A100))</f>
      </c>
      <c r="J100" s="12">
        <f>IF(A100="","",YEAR(A100))</f>
      </c>
      <c r="K100" s="12">
        <f>IF(E100="","",MONTH(E100))</f>
      </c>
      <c r="L100" s="12">
        <f>IF(E100="","",YEAR(E100))</f>
      </c>
    </row>
    <row r="101" spans="1:12" x14ac:dyDescent="0.25">
      <c r="A101" s="10"/>
      <c r="B101" s="9"/>
      <c r="C101" s="9"/>
      <c r="D101" s="11"/>
      <c r="E101" s="10"/>
      <c r="F101" s="12">
        <f>IF(A101="","",IF(E101&lt;&gt;"","PAID",IF(Settings!$E$6-A101&gt;Settings!$E$4,"OVERDUE","OPEN")))</f>
      </c>
      <c r="G101" s="13">
        <f>IF(A101="","",IF(E101="",N(D101),0))</f>
      </c>
      <c r="H101" s="13">
        <f>IF(A101="","",IF(F101="OVERDUE",N(D101),0))</f>
      </c>
      <c r="I101" s="12">
        <f>IF(A101="","",MONTH(A101))</f>
      </c>
      <c r="J101" s="12">
        <f>IF(A101="","",YEAR(A101))</f>
      </c>
      <c r="K101" s="12">
        <f>IF(E101="","",MONTH(E101))</f>
      </c>
      <c r="L101" s="12">
        <f>IF(E101="","",YEAR(E101))</f>
      </c>
    </row>
    <row r="102" spans="1:12" x14ac:dyDescent="0.25">
      <c r="A102" s="10"/>
      <c r="B102" s="9"/>
      <c r="C102" s="9"/>
      <c r="D102" s="11"/>
      <c r="E102" s="10"/>
      <c r="F102" s="12">
        <f>IF(A102="","",IF(E102&lt;&gt;"","PAID",IF(Settings!$E$6-A102&gt;Settings!$E$4,"OVERDUE","OPEN")))</f>
      </c>
      <c r="G102" s="13">
        <f>IF(A102="","",IF(E102="",N(D102),0))</f>
      </c>
      <c r="H102" s="13">
        <f>IF(A102="","",IF(F102="OVERDUE",N(D102),0))</f>
      </c>
      <c r="I102" s="12">
        <f>IF(A102="","",MONTH(A102))</f>
      </c>
      <c r="J102" s="12">
        <f>IF(A102="","",YEAR(A102))</f>
      </c>
      <c r="K102" s="12">
        <f>IF(E102="","",MONTH(E102))</f>
      </c>
      <c r="L102" s="12">
        <f>IF(E102="","",YEAR(E102))</f>
      </c>
    </row>
    <row r="103" spans="1:12" x14ac:dyDescent="0.25">
      <c r="A103" s="10"/>
      <c r="B103" s="9"/>
      <c r="C103" s="9"/>
      <c r="D103" s="11"/>
      <c r="E103" s="10"/>
      <c r="F103" s="12">
        <f>IF(A103="","",IF(E103&lt;&gt;"","PAID",IF(Settings!$E$6-A103&gt;Settings!$E$4,"OVERDUE","OPEN")))</f>
      </c>
      <c r="G103" s="13">
        <f>IF(A103="","",IF(E103="",N(D103),0))</f>
      </c>
      <c r="H103" s="13">
        <f>IF(A103="","",IF(F103="OVERDUE",N(D103),0))</f>
      </c>
      <c r="I103" s="12">
        <f>IF(A103="","",MONTH(A103))</f>
      </c>
      <c r="J103" s="12">
        <f>IF(A103="","",YEAR(A103))</f>
      </c>
      <c r="K103" s="12">
        <f>IF(E103="","",MONTH(E103))</f>
      </c>
      <c r="L103" s="12">
        <f>IF(E103="","",YEAR(E103))</f>
      </c>
    </row>
    <row r="104" spans="1:12" x14ac:dyDescent="0.25">
      <c r="A104" s="10"/>
      <c r="B104" s="9"/>
      <c r="C104" s="9"/>
      <c r="D104" s="11"/>
      <c r="E104" s="10"/>
      <c r="F104" s="12">
        <f>IF(A104="","",IF(E104&lt;&gt;"","PAID",IF(Settings!$E$6-A104&gt;Settings!$E$4,"OVERDUE","OPEN")))</f>
      </c>
      <c r="G104" s="13">
        <f>IF(A104="","",IF(E104="",N(D104),0))</f>
      </c>
      <c r="H104" s="13">
        <f>IF(A104="","",IF(F104="OVERDUE",N(D104),0))</f>
      </c>
      <c r="I104" s="12">
        <f>IF(A104="","",MONTH(A104))</f>
      </c>
      <c r="J104" s="12">
        <f>IF(A104="","",YEAR(A104))</f>
      </c>
      <c r="K104" s="12">
        <f>IF(E104="","",MONTH(E104))</f>
      </c>
      <c r="L104" s="12">
        <f>IF(E104="","",YEAR(E104))</f>
      </c>
    </row>
    <row r="105" spans="1:12" x14ac:dyDescent="0.25">
      <c r="A105" s="10"/>
      <c r="B105" s="9"/>
      <c r="C105" s="9"/>
      <c r="D105" s="11"/>
      <c r="E105" s="10"/>
      <c r="F105" s="12">
        <f>IF(A105="","",IF(E105&lt;&gt;"","PAID",IF(Settings!$E$6-A105&gt;Settings!$E$4,"OVERDUE","OPEN")))</f>
      </c>
      <c r="G105" s="13">
        <f>IF(A105="","",IF(E105="",N(D105),0))</f>
      </c>
      <c r="H105" s="13">
        <f>IF(A105="","",IF(F105="OVERDUE",N(D105),0))</f>
      </c>
      <c r="I105" s="12">
        <f>IF(A105="","",MONTH(A105))</f>
      </c>
      <c r="J105" s="12">
        <f>IF(A105="","",YEAR(A105))</f>
      </c>
      <c r="K105" s="12">
        <f>IF(E105="","",MONTH(E105))</f>
      </c>
      <c r="L105" s="12">
        <f>IF(E105="","",YEAR(E105))</f>
      </c>
    </row>
    <row r="106" spans="1:12" x14ac:dyDescent="0.25">
      <c r="A106" s="10"/>
      <c r="B106" s="9"/>
      <c r="C106" s="9"/>
      <c r="D106" s="11"/>
      <c r="E106" s="10"/>
      <c r="F106" s="12">
        <f>IF(A106="","",IF(E106&lt;&gt;"","PAID",IF(Settings!$E$6-A106&gt;Settings!$E$4,"OVERDUE","OPEN")))</f>
      </c>
      <c r="G106" s="13">
        <f>IF(A106="","",IF(E106="",N(D106),0))</f>
      </c>
      <c r="H106" s="13">
        <f>IF(A106="","",IF(F106="OVERDUE",N(D106),0))</f>
      </c>
      <c r="I106" s="12">
        <f>IF(A106="","",MONTH(A106))</f>
      </c>
      <c r="J106" s="12">
        <f>IF(A106="","",YEAR(A106))</f>
      </c>
      <c r="K106" s="12">
        <f>IF(E106="","",MONTH(E106))</f>
      </c>
      <c r="L106" s="12">
        <f>IF(E106="","",YEAR(E106))</f>
      </c>
    </row>
    <row r="107" spans="1:12" x14ac:dyDescent="0.25">
      <c r="A107" s="10"/>
      <c r="B107" s="9"/>
      <c r="C107" s="9"/>
      <c r="D107" s="11"/>
      <c r="E107" s="10"/>
      <c r="F107" s="12">
        <f>IF(A107="","",IF(E107&lt;&gt;"","PAID",IF(Settings!$E$6-A107&gt;Settings!$E$4,"OVERDUE","OPEN")))</f>
      </c>
      <c r="G107" s="13">
        <f>IF(A107="","",IF(E107="",N(D107),0))</f>
      </c>
      <c r="H107" s="13">
        <f>IF(A107="","",IF(F107="OVERDUE",N(D107),0))</f>
      </c>
      <c r="I107" s="12">
        <f>IF(A107="","",MONTH(A107))</f>
      </c>
      <c r="J107" s="12">
        <f>IF(A107="","",YEAR(A107))</f>
      </c>
      <c r="K107" s="12">
        <f>IF(E107="","",MONTH(E107))</f>
      </c>
      <c r="L107" s="12">
        <f>IF(E107="","",YEAR(E107))</f>
      </c>
    </row>
    <row r="108" spans="1:12" x14ac:dyDescent="0.25">
      <c r="A108" s="10"/>
      <c r="B108" s="9"/>
      <c r="C108" s="9"/>
      <c r="D108" s="11"/>
      <c r="E108" s="10"/>
      <c r="F108" s="12">
        <f>IF(A108="","",IF(E108&lt;&gt;"","PAID",IF(Settings!$E$6-A108&gt;Settings!$E$4,"OVERDUE","OPEN")))</f>
      </c>
      <c r="G108" s="13">
        <f>IF(A108="","",IF(E108="",N(D108),0))</f>
      </c>
      <c r="H108" s="13">
        <f>IF(A108="","",IF(F108="OVERDUE",N(D108),0))</f>
      </c>
      <c r="I108" s="12">
        <f>IF(A108="","",MONTH(A108))</f>
      </c>
      <c r="J108" s="12">
        <f>IF(A108="","",YEAR(A108))</f>
      </c>
      <c r="K108" s="12">
        <f>IF(E108="","",MONTH(E108))</f>
      </c>
      <c r="L108" s="12">
        <f>IF(E108="","",YEAR(E108))</f>
      </c>
    </row>
    <row r="109" spans="1:12" x14ac:dyDescent="0.25">
      <c r="A109" s="10"/>
      <c r="B109" s="9"/>
      <c r="C109" s="9"/>
      <c r="D109" s="11"/>
      <c r="E109" s="10"/>
      <c r="F109" s="12">
        <f>IF(A109="","",IF(E109&lt;&gt;"","PAID",IF(Settings!$E$6-A109&gt;Settings!$E$4,"OVERDUE","OPEN")))</f>
      </c>
      <c r="G109" s="13">
        <f>IF(A109="","",IF(E109="",N(D109),0))</f>
      </c>
      <c r="H109" s="13">
        <f>IF(A109="","",IF(F109="OVERDUE",N(D109),0))</f>
      </c>
      <c r="I109" s="12">
        <f>IF(A109="","",MONTH(A109))</f>
      </c>
      <c r="J109" s="12">
        <f>IF(A109="","",YEAR(A109))</f>
      </c>
      <c r="K109" s="12">
        <f>IF(E109="","",MONTH(E109))</f>
      </c>
      <c r="L109" s="12">
        <f>IF(E109="","",YEAR(E109))</f>
      </c>
    </row>
    <row r="110" spans="1:12" x14ac:dyDescent="0.25">
      <c r="A110" s="10"/>
      <c r="B110" s="9"/>
      <c r="C110" s="9"/>
      <c r="D110" s="11"/>
      <c r="E110" s="10"/>
      <c r="F110" s="12">
        <f>IF(A110="","",IF(E110&lt;&gt;"","PAID",IF(Settings!$E$6-A110&gt;Settings!$E$4,"OVERDUE","OPEN")))</f>
      </c>
      <c r="G110" s="13">
        <f>IF(A110="","",IF(E110="",N(D110),0))</f>
      </c>
      <c r="H110" s="13">
        <f>IF(A110="","",IF(F110="OVERDUE",N(D110),0))</f>
      </c>
      <c r="I110" s="12">
        <f>IF(A110="","",MONTH(A110))</f>
      </c>
      <c r="J110" s="12">
        <f>IF(A110="","",YEAR(A110))</f>
      </c>
      <c r="K110" s="12">
        <f>IF(E110="","",MONTH(E110))</f>
      </c>
      <c r="L110" s="12">
        <f>IF(E110="","",YEAR(E110))</f>
      </c>
    </row>
    <row r="111" spans="1:12" x14ac:dyDescent="0.25">
      <c r="A111" s="10"/>
      <c r="B111" s="9"/>
      <c r="C111" s="9"/>
      <c r="D111" s="11"/>
      <c r="E111" s="10"/>
      <c r="F111" s="12">
        <f>IF(A111="","",IF(E111&lt;&gt;"","PAID",IF(Settings!$E$6-A111&gt;Settings!$E$4,"OVERDUE","OPEN")))</f>
      </c>
      <c r="G111" s="13">
        <f>IF(A111="","",IF(E111="",N(D111),0))</f>
      </c>
      <c r="H111" s="13">
        <f>IF(A111="","",IF(F111="OVERDUE",N(D111),0))</f>
      </c>
      <c r="I111" s="12">
        <f>IF(A111="","",MONTH(A111))</f>
      </c>
      <c r="J111" s="12">
        <f>IF(A111="","",YEAR(A111))</f>
      </c>
      <c r="K111" s="12">
        <f>IF(E111="","",MONTH(E111))</f>
      </c>
      <c r="L111" s="12">
        <f>IF(E111="","",YEAR(E111))</f>
      </c>
    </row>
    <row r="112" spans="1:12" x14ac:dyDescent="0.25">
      <c r="A112" s="10"/>
      <c r="B112" s="9"/>
      <c r="C112" s="9"/>
      <c r="D112" s="11"/>
      <c r="E112" s="10"/>
      <c r="F112" s="12">
        <f>IF(A112="","",IF(E112&lt;&gt;"","PAID",IF(Settings!$E$6-A112&gt;Settings!$E$4,"OVERDUE","OPEN")))</f>
      </c>
      <c r="G112" s="13">
        <f>IF(A112="","",IF(E112="",N(D112),0))</f>
      </c>
      <c r="H112" s="13">
        <f>IF(A112="","",IF(F112="OVERDUE",N(D112),0))</f>
      </c>
      <c r="I112" s="12">
        <f>IF(A112="","",MONTH(A112))</f>
      </c>
      <c r="J112" s="12">
        <f>IF(A112="","",YEAR(A112))</f>
      </c>
      <c r="K112" s="12">
        <f>IF(E112="","",MONTH(E112))</f>
      </c>
      <c r="L112" s="12">
        <f>IF(E112="","",YEAR(E112))</f>
      </c>
    </row>
    <row r="113" spans="1:12" x14ac:dyDescent="0.25">
      <c r="A113" s="10"/>
      <c r="B113" s="9"/>
      <c r="C113" s="9"/>
      <c r="D113" s="11"/>
      <c r="E113" s="10"/>
      <c r="F113" s="12">
        <f>IF(A113="","",IF(E113&lt;&gt;"","PAID",IF(Settings!$E$6-A113&gt;Settings!$E$4,"OVERDUE","OPEN")))</f>
      </c>
      <c r="G113" s="13">
        <f>IF(A113="","",IF(E113="",N(D113),0))</f>
      </c>
      <c r="H113" s="13">
        <f>IF(A113="","",IF(F113="OVERDUE",N(D113),0))</f>
      </c>
      <c r="I113" s="12">
        <f>IF(A113="","",MONTH(A113))</f>
      </c>
      <c r="J113" s="12">
        <f>IF(A113="","",YEAR(A113))</f>
      </c>
      <c r="K113" s="12">
        <f>IF(E113="","",MONTH(E113))</f>
      </c>
      <c r="L113" s="12">
        <f>IF(E113="","",YEAR(E113))</f>
      </c>
    </row>
    <row r="114" spans="1:12" x14ac:dyDescent="0.25">
      <c r="A114" s="10"/>
      <c r="B114" s="9"/>
      <c r="C114" s="9"/>
      <c r="D114" s="11"/>
      <c r="E114" s="10"/>
      <c r="F114" s="12">
        <f>IF(A114="","",IF(E114&lt;&gt;"","PAID",IF(Settings!$E$6-A114&gt;Settings!$E$4,"OVERDUE","OPEN")))</f>
      </c>
      <c r="G114" s="13">
        <f>IF(A114="","",IF(E114="",N(D114),0))</f>
      </c>
      <c r="H114" s="13">
        <f>IF(A114="","",IF(F114="OVERDUE",N(D114),0))</f>
      </c>
      <c r="I114" s="12">
        <f>IF(A114="","",MONTH(A114))</f>
      </c>
      <c r="J114" s="12">
        <f>IF(A114="","",YEAR(A114))</f>
      </c>
      <c r="K114" s="12">
        <f>IF(E114="","",MONTH(E114))</f>
      </c>
      <c r="L114" s="12">
        <f>IF(E114="","",YEAR(E114))</f>
      </c>
    </row>
    <row r="115" spans="1:12" x14ac:dyDescent="0.25">
      <c r="A115" s="10"/>
      <c r="B115" s="9"/>
      <c r="C115" s="9"/>
      <c r="D115" s="11"/>
      <c r="E115" s="10"/>
      <c r="F115" s="12">
        <f>IF(A115="","",IF(E115&lt;&gt;"","PAID",IF(Settings!$E$6-A115&gt;Settings!$E$4,"OVERDUE","OPEN")))</f>
      </c>
      <c r="G115" s="13">
        <f>IF(A115="","",IF(E115="",N(D115),0))</f>
      </c>
      <c r="H115" s="13">
        <f>IF(A115="","",IF(F115="OVERDUE",N(D115),0))</f>
      </c>
      <c r="I115" s="12">
        <f>IF(A115="","",MONTH(A115))</f>
      </c>
      <c r="J115" s="12">
        <f>IF(A115="","",YEAR(A115))</f>
      </c>
      <c r="K115" s="12">
        <f>IF(E115="","",MONTH(E115))</f>
      </c>
      <c r="L115" s="12">
        <f>IF(E115="","",YEAR(E115))</f>
      </c>
    </row>
    <row r="116" spans="1:12" x14ac:dyDescent="0.25">
      <c r="A116" s="10"/>
      <c r="B116" s="9"/>
      <c r="C116" s="9"/>
      <c r="D116" s="11"/>
      <c r="E116" s="10"/>
      <c r="F116" s="12">
        <f>IF(A116="","",IF(E116&lt;&gt;"","PAID",IF(Settings!$E$6-A116&gt;Settings!$E$4,"OVERDUE","OPEN")))</f>
      </c>
      <c r="G116" s="13">
        <f>IF(A116="","",IF(E116="",N(D116),0))</f>
      </c>
      <c r="H116" s="13">
        <f>IF(A116="","",IF(F116="OVERDUE",N(D116),0))</f>
      </c>
      <c r="I116" s="12">
        <f>IF(A116="","",MONTH(A116))</f>
      </c>
      <c r="J116" s="12">
        <f>IF(A116="","",YEAR(A116))</f>
      </c>
      <c r="K116" s="12">
        <f>IF(E116="","",MONTH(E116))</f>
      </c>
      <c r="L116" s="12">
        <f>IF(E116="","",YEAR(E116))</f>
      </c>
    </row>
    <row r="117" spans="1:12" x14ac:dyDescent="0.25">
      <c r="A117" s="10"/>
      <c r="B117" s="9"/>
      <c r="C117" s="9"/>
      <c r="D117" s="11"/>
      <c r="E117" s="10"/>
      <c r="F117" s="12">
        <f>IF(A117="","",IF(E117&lt;&gt;"","PAID",IF(Settings!$E$6-A117&gt;Settings!$E$4,"OVERDUE","OPEN")))</f>
      </c>
      <c r="G117" s="13">
        <f>IF(A117="","",IF(E117="",N(D117),0))</f>
      </c>
      <c r="H117" s="13">
        <f>IF(A117="","",IF(F117="OVERDUE",N(D117),0))</f>
      </c>
      <c r="I117" s="12">
        <f>IF(A117="","",MONTH(A117))</f>
      </c>
      <c r="J117" s="12">
        <f>IF(A117="","",YEAR(A117))</f>
      </c>
      <c r="K117" s="12">
        <f>IF(E117="","",MONTH(E117))</f>
      </c>
      <c r="L117" s="12">
        <f>IF(E117="","",YEAR(E117))</f>
      </c>
    </row>
    <row r="118" spans="1:12" x14ac:dyDescent="0.25">
      <c r="A118" s="10"/>
      <c r="B118" s="9"/>
      <c r="C118" s="9"/>
      <c r="D118" s="11"/>
      <c r="E118" s="10"/>
      <c r="F118" s="12">
        <f>IF(A118="","",IF(E118&lt;&gt;"","PAID",IF(Settings!$E$6-A118&gt;Settings!$E$4,"OVERDUE","OPEN")))</f>
      </c>
      <c r="G118" s="13">
        <f>IF(A118="","",IF(E118="",N(D118),0))</f>
      </c>
      <c r="H118" s="13">
        <f>IF(A118="","",IF(F118="OVERDUE",N(D118),0))</f>
      </c>
      <c r="I118" s="12">
        <f>IF(A118="","",MONTH(A118))</f>
      </c>
      <c r="J118" s="12">
        <f>IF(A118="","",YEAR(A118))</f>
      </c>
      <c r="K118" s="12">
        <f>IF(E118="","",MONTH(E118))</f>
      </c>
      <c r="L118" s="12">
        <f>IF(E118="","",YEAR(E118))</f>
      </c>
    </row>
    <row r="119" spans="1:12" x14ac:dyDescent="0.25">
      <c r="A119" s="10"/>
      <c r="B119" s="9"/>
      <c r="C119" s="9"/>
      <c r="D119" s="11"/>
      <c r="E119" s="10"/>
      <c r="F119" s="12">
        <f>IF(A119="","",IF(E119&lt;&gt;"","PAID",IF(Settings!$E$6-A119&gt;Settings!$E$4,"OVERDUE","OPEN")))</f>
      </c>
      <c r="G119" s="13">
        <f>IF(A119="","",IF(E119="",N(D119),0))</f>
      </c>
      <c r="H119" s="13">
        <f>IF(A119="","",IF(F119="OVERDUE",N(D119),0))</f>
      </c>
      <c r="I119" s="12">
        <f>IF(A119="","",MONTH(A119))</f>
      </c>
      <c r="J119" s="12">
        <f>IF(A119="","",YEAR(A119))</f>
      </c>
      <c r="K119" s="12">
        <f>IF(E119="","",MONTH(E119))</f>
      </c>
      <c r="L119" s="12">
        <f>IF(E119="","",YEAR(E119))</f>
      </c>
    </row>
    <row r="120" spans="1:12" x14ac:dyDescent="0.25">
      <c r="A120" s="10"/>
      <c r="B120" s="9"/>
      <c r="C120" s="9"/>
      <c r="D120" s="11"/>
      <c r="E120" s="10"/>
      <c r="F120" s="12">
        <f>IF(A120="","",IF(E120&lt;&gt;"","PAID",IF(Settings!$E$6-A120&gt;Settings!$E$4,"OVERDUE","OPEN")))</f>
      </c>
      <c r="G120" s="13">
        <f>IF(A120="","",IF(E120="",N(D120),0))</f>
      </c>
      <c r="H120" s="13">
        <f>IF(A120="","",IF(F120="OVERDUE",N(D120),0))</f>
      </c>
      <c r="I120" s="12">
        <f>IF(A120="","",MONTH(A120))</f>
      </c>
      <c r="J120" s="12">
        <f>IF(A120="","",YEAR(A120))</f>
      </c>
      <c r="K120" s="12">
        <f>IF(E120="","",MONTH(E120))</f>
      </c>
      <c r="L120" s="12">
        <f>IF(E120="","",YEAR(E120))</f>
      </c>
    </row>
    <row r="121" spans="1:12" x14ac:dyDescent="0.25">
      <c r="A121" s="10"/>
      <c r="B121" s="9"/>
      <c r="C121" s="9"/>
      <c r="D121" s="11"/>
      <c r="E121" s="10"/>
      <c r="F121" s="12">
        <f>IF(A121="","",IF(E121&lt;&gt;"","PAID",IF(Settings!$E$6-A121&gt;Settings!$E$4,"OVERDUE","OPEN")))</f>
      </c>
      <c r="G121" s="13">
        <f>IF(A121="","",IF(E121="",N(D121),0))</f>
      </c>
      <c r="H121" s="13">
        <f>IF(A121="","",IF(F121="OVERDUE",N(D121),0))</f>
      </c>
      <c r="I121" s="12">
        <f>IF(A121="","",MONTH(A121))</f>
      </c>
      <c r="J121" s="12">
        <f>IF(A121="","",YEAR(A121))</f>
      </c>
      <c r="K121" s="12">
        <f>IF(E121="","",MONTH(E121))</f>
      </c>
      <c r="L121" s="12">
        <f>IF(E121="","",YEAR(E121))</f>
      </c>
    </row>
    <row r="122" spans="1:12" x14ac:dyDescent="0.25">
      <c r="A122" s="10"/>
      <c r="B122" s="9"/>
      <c r="C122" s="9"/>
      <c r="D122" s="11"/>
      <c r="E122" s="10"/>
      <c r="F122" s="12">
        <f>IF(A122="","",IF(E122&lt;&gt;"","PAID",IF(Settings!$E$6-A122&gt;Settings!$E$4,"OVERDUE","OPEN")))</f>
      </c>
      <c r="G122" s="13">
        <f>IF(A122="","",IF(E122="",N(D122),0))</f>
      </c>
      <c r="H122" s="13">
        <f>IF(A122="","",IF(F122="OVERDUE",N(D122),0))</f>
      </c>
      <c r="I122" s="12">
        <f>IF(A122="","",MONTH(A122))</f>
      </c>
      <c r="J122" s="12">
        <f>IF(A122="","",YEAR(A122))</f>
      </c>
      <c r="K122" s="12">
        <f>IF(E122="","",MONTH(E122))</f>
      </c>
      <c r="L122" s="12">
        <f>IF(E122="","",YEAR(E122))</f>
      </c>
    </row>
    <row r="123" spans="1:12" x14ac:dyDescent="0.25">
      <c r="A123" s="10"/>
      <c r="B123" s="9"/>
      <c r="C123" s="9"/>
      <c r="D123" s="11"/>
      <c r="E123" s="10"/>
      <c r="F123" s="12">
        <f>IF(A123="","",IF(E123&lt;&gt;"","PAID",IF(Settings!$E$6-A123&gt;Settings!$E$4,"OVERDUE","OPEN")))</f>
      </c>
      <c r="G123" s="13">
        <f>IF(A123="","",IF(E123="",N(D123),0))</f>
      </c>
      <c r="H123" s="13">
        <f>IF(A123="","",IF(F123="OVERDUE",N(D123),0))</f>
      </c>
      <c r="I123" s="12">
        <f>IF(A123="","",MONTH(A123))</f>
      </c>
      <c r="J123" s="12">
        <f>IF(A123="","",YEAR(A123))</f>
      </c>
      <c r="K123" s="12">
        <f>IF(E123="","",MONTH(E123))</f>
      </c>
      <c r="L123" s="12">
        <f>IF(E123="","",YEAR(E123))</f>
      </c>
    </row>
    <row r="124" spans="1:12" x14ac:dyDescent="0.25">
      <c r="A124" s="10"/>
      <c r="B124" s="9"/>
      <c r="C124" s="9"/>
      <c r="D124" s="11"/>
      <c r="E124" s="10"/>
      <c r="F124" s="12">
        <f>IF(A124="","",IF(E124&lt;&gt;"","PAID",IF(Settings!$E$6-A124&gt;Settings!$E$4,"OVERDUE","OPEN")))</f>
      </c>
      <c r="G124" s="13">
        <f>IF(A124="","",IF(E124="",N(D124),0))</f>
      </c>
      <c r="H124" s="13">
        <f>IF(A124="","",IF(F124="OVERDUE",N(D124),0))</f>
      </c>
      <c r="I124" s="12">
        <f>IF(A124="","",MONTH(A124))</f>
      </c>
      <c r="J124" s="12">
        <f>IF(A124="","",YEAR(A124))</f>
      </c>
      <c r="K124" s="12">
        <f>IF(E124="","",MONTH(E124))</f>
      </c>
      <c r="L124" s="12">
        <f>IF(E124="","",YEAR(E124))</f>
      </c>
    </row>
    <row r="125" spans="1:12" x14ac:dyDescent="0.25">
      <c r="A125" s="10"/>
      <c r="B125" s="9"/>
      <c r="C125" s="9"/>
      <c r="D125" s="11"/>
      <c r="E125" s="10"/>
      <c r="F125" s="12">
        <f>IF(A125="","",IF(E125&lt;&gt;"","PAID",IF(Settings!$E$6-A125&gt;Settings!$E$4,"OVERDUE","OPEN")))</f>
      </c>
      <c r="G125" s="13">
        <f>IF(A125="","",IF(E125="",N(D125),0))</f>
      </c>
      <c r="H125" s="13">
        <f>IF(A125="","",IF(F125="OVERDUE",N(D125),0))</f>
      </c>
      <c r="I125" s="12">
        <f>IF(A125="","",MONTH(A125))</f>
      </c>
      <c r="J125" s="12">
        <f>IF(A125="","",YEAR(A125))</f>
      </c>
      <c r="K125" s="12">
        <f>IF(E125="","",MONTH(E125))</f>
      </c>
      <c r="L125" s="12">
        <f>IF(E125="","",YEAR(E125))</f>
      </c>
    </row>
    <row r="126" spans="1:12" x14ac:dyDescent="0.25">
      <c r="A126" s="10"/>
      <c r="B126" s="9"/>
      <c r="C126" s="9"/>
      <c r="D126" s="11"/>
      <c r="E126" s="10"/>
      <c r="F126" s="12">
        <f>IF(A126="","",IF(E126&lt;&gt;"","PAID",IF(Settings!$E$6-A126&gt;Settings!$E$4,"OVERDUE","OPEN")))</f>
      </c>
      <c r="G126" s="13">
        <f>IF(A126="","",IF(E126="",N(D126),0))</f>
      </c>
      <c r="H126" s="13">
        <f>IF(A126="","",IF(F126="OVERDUE",N(D126),0))</f>
      </c>
      <c r="I126" s="12">
        <f>IF(A126="","",MONTH(A126))</f>
      </c>
      <c r="J126" s="12">
        <f>IF(A126="","",YEAR(A126))</f>
      </c>
      <c r="K126" s="12">
        <f>IF(E126="","",MONTH(E126))</f>
      </c>
      <c r="L126" s="12">
        <f>IF(E126="","",YEAR(E126))</f>
      </c>
    </row>
    <row r="127" spans="1:12" x14ac:dyDescent="0.25">
      <c r="A127" s="10"/>
      <c r="B127" s="9"/>
      <c r="C127" s="9"/>
      <c r="D127" s="11"/>
      <c r="E127" s="10"/>
      <c r="F127" s="12">
        <f>IF(A127="","",IF(E127&lt;&gt;"","PAID",IF(Settings!$E$6-A127&gt;Settings!$E$4,"OVERDUE","OPEN")))</f>
      </c>
      <c r="G127" s="13">
        <f>IF(A127="","",IF(E127="",N(D127),0))</f>
      </c>
      <c r="H127" s="13">
        <f>IF(A127="","",IF(F127="OVERDUE",N(D127),0))</f>
      </c>
      <c r="I127" s="12">
        <f>IF(A127="","",MONTH(A127))</f>
      </c>
      <c r="J127" s="12">
        <f>IF(A127="","",YEAR(A127))</f>
      </c>
      <c r="K127" s="12">
        <f>IF(E127="","",MONTH(E127))</f>
      </c>
      <c r="L127" s="12">
        <f>IF(E127="","",YEAR(E127))</f>
      </c>
    </row>
    <row r="128" spans="1:12" x14ac:dyDescent="0.25">
      <c r="A128" s="10"/>
      <c r="B128" s="9"/>
      <c r="C128" s="9"/>
      <c r="D128" s="11"/>
      <c r="E128" s="10"/>
      <c r="F128" s="12">
        <f>IF(A128="","",IF(E128&lt;&gt;"","PAID",IF(Settings!$E$6-A128&gt;Settings!$E$4,"OVERDUE","OPEN")))</f>
      </c>
      <c r="G128" s="13">
        <f>IF(A128="","",IF(E128="",N(D128),0))</f>
      </c>
      <c r="H128" s="13">
        <f>IF(A128="","",IF(F128="OVERDUE",N(D128),0))</f>
      </c>
      <c r="I128" s="12">
        <f>IF(A128="","",MONTH(A128))</f>
      </c>
      <c r="J128" s="12">
        <f>IF(A128="","",YEAR(A128))</f>
      </c>
      <c r="K128" s="12">
        <f>IF(E128="","",MONTH(E128))</f>
      </c>
      <c r="L128" s="12">
        <f>IF(E128="","",YEAR(E128))</f>
      </c>
    </row>
    <row r="129" spans="1:12" x14ac:dyDescent="0.25">
      <c r="A129" s="10"/>
      <c r="B129" s="9"/>
      <c r="C129" s="9"/>
      <c r="D129" s="11"/>
      <c r="E129" s="10"/>
      <c r="F129" s="12">
        <f>IF(A129="","",IF(E129&lt;&gt;"","PAID",IF(Settings!$E$6-A129&gt;Settings!$E$4,"OVERDUE","OPEN")))</f>
      </c>
      <c r="G129" s="13">
        <f>IF(A129="","",IF(E129="",N(D129),0))</f>
      </c>
      <c r="H129" s="13">
        <f>IF(A129="","",IF(F129="OVERDUE",N(D129),0))</f>
      </c>
      <c r="I129" s="12">
        <f>IF(A129="","",MONTH(A129))</f>
      </c>
      <c r="J129" s="12">
        <f>IF(A129="","",YEAR(A129))</f>
      </c>
      <c r="K129" s="12">
        <f>IF(E129="","",MONTH(E129))</f>
      </c>
      <c r="L129" s="12">
        <f>IF(E129="","",YEAR(E129))</f>
      </c>
    </row>
    <row r="130" spans="1:12" x14ac:dyDescent="0.25">
      <c r="A130" s="10"/>
      <c r="B130" s="9"/>
      <c r="C130" s="9"/>
      <c r="D130" s="11"/>
      <c r="E130" s="10"/>
      <c r="F130" s="12">
        <f>IF(A130="","",IF(E130&lt;&gt;"","PAID",IF(Settings!$E$6-A130&gt;Settings!$E$4,"OVERDUE","OPEN")))</f>
      </c>
      <c r="G130" s="13">
        <f>IF(A130="","",IF(E130="",N(D130),0))</f>
      </c>
      <c r="H130" s="13">
        <f>IF(A130="","",IF(F130="OVERDUE",N(D130),0))</f>
      </c>
      <c r="I130" s="12">
        <f>IF(A130="","",MONTH(A130))</f>
      </c>
      <c r="J130" s="12">
        <f>IF(A130="","",YEAR(A130))</f>
      </c>
      <c r="K130" s="12">
        <f>IF(E130="","",MONTH(E130))</f>
      </c>
      <c r="L130" s="12">
        <f>IF(E130="","",YEAR(E130))</f>
      </c>
    </row>
    <row r="131" spans="1:12" x14ac:dyDescent="0.25">
      <c r="A131" s="10"/>
      <c r="B131" s="9"/>
      <c r="C131" s="9"/>
      <c r="D131" s="11"/>
      <c r="E131" s="10"/>
      <c r="F131" s="12">
        <f>IF(A131="","",IF(E131&lt;&gt;"","PAID",IF(Settings!$E$6-A131&gt;Settings!$E$4,"OVERDUE","OPEN")))</f>
      </c>
      <c r="G131" s="13">
        <f>IF(A131="","",IF(E131="",N(D131),0))</f>
      </c>
      <c r="H131" s="13">
        <f>IF(A131="","",IF(F131="OVERDUE",N(D131),0))</f>
      </c>
      <c r="I131" s="12">
        <f>IF(A131="","",MONTH(A131))</f>
      </c>
      <c r="J131" s="12">
        <f>IF(A131="","",YEAR(A131))</f>
      </c>
      <c r="K131" s="12">
        <f>IF(E131="","",MONTH(E131))</f>
      </c>
      <c r="L131" s="12">
        <f>IF(E131="","",YEAR(E131))</f>
      </c>
    </row>
    <row r="132" spans="1:12" x14ac:dyDescent="0.25">
      <c r="A132" s="10"/>
      <c r="B132" s="9"/>
      <c r="C132" s="9"/>
      <c r="D132" s="11"/>
      <c r="E132" s="10"/>
      <c r="F132" s="12">
        <f>IF(A132="","",IF(E132&lt;&gt;"","PAID",IF(Settings!$E$6-A132&gt;Settings!$E$4,"OVERDUE","OPEN")))</f>
      </c>
      <c r="G132" s="13">
        <f>IF(A132="","",IF(E132="",N(D132),0))</f>
      </c>
      <c r="H132" s="13">
        <f>IF(A132="","",IF(F132="OVERDUE",N(D132),0))</f>
      </c>
      <c r="I132" s="12">
        <f>IF(A132="","",MONTH(A132))</f>
      </c>
      <c r="J132" s="12">
        <f>IF(A132="","",YEAR(A132))</f>
      </c>
      <c r="K132" s="12">
        <f>IF(E132="","",MONTH(E132))</f>
      </c>
      <c r="L132" s="12">
        <f>IF(E132="","",YEAR(E132))</f>
      </c>
    </row>
    <row r="133" spans="1:12" x14ac:dyDescent="0.25">
      <c r="A133" s="10"/>
      <c r="B133" s="9"/>
      <c r="C133" s="9"/>
      <c r="D133" s="11"/>
      <c r="E133" s="10"/>
      <c r="F133" s="12">
        <f>IF(A133="","",IF(E133&lt;&gt;"","PAID",IF(Settings!$E$6-A133&gt;Settings!$E$4,"OVERDUE","OPEN")))</f>
      </c>
      <c r="G133" s="13">
        <f>IF(A133="","",IF(E133="",N(D133),0))</f>
      </c>
      <c r="H133" s="13">
        <f>IF(A133="","",IF(F133="OVERDUE",N(D133),0))</f>
      </c>
      <c r="I133" s="12">
        <f>IF(A133="","",MONTH(A133))</f>
      </c>
      <c r="J133" s="12">
        <f>IF(A133="","",YEAR(A133))</f>
      </c>
      <c r="K133" s="12">
        <f>IF(E133="","",MONTH(E133))</f>
      </c>
      <c r="L133" s="12">
        <f>IF(E133="","",YEAR(E133))</f>
      </c>
    </row>
    <row r="134" spans="1:12" x14ac:dyDescent="0.25">
      <c r="A134" s="10"/>
      <c r="B134" s="9"/>
      <c r="C134" s="9"/>
      <c r="D134" s="11"/>
      <c r="E134" s="10"/>
      <c r="F134" s="12">
        <f>IF(A134="","",IF(E134&lt;&gt;"","PAID",IF(Settings!$E$6-A134&gt;Settings!$E$4,"OVERDUE","OPEN")))</f>
      </c>
      <c r="G134" s="13">
        <f>IF(A134="","",IF(E134="",N(D134),0))</f>
      </c>
      <c r="H134" s="13">
        <f>IF(A134="","",IF(F134="OVERDUE",N(D134),0))</f>
      </c>
      <c r="I134" s="12">
        <f>IF(A134="","",MONTH(A134))</f>
      </c>
      <c r="J134" s="12">
        <f>IF(A134="","",YEAR(A134))</f>
      </c>
      <c r="K134" s="12">
        <f>IF(E134="","",MONTH(E134))</f>
      </c>
      <c r="L134" s="12">
        <f>IF(E134="","",YEAR(E134))</f>
      </c>
    </row>
    <row r="135" spans="1:12" x14ac:dyDescent="0.25">
      <c r="A135" s="10"/>
      <c r="B135" s="9"/>
      <c r="C135" s="9"/>
      <c r="D135" s="11"/>
      <c r="E135" s="10"/>
      <c r="F135" s="12">
        <f>IF(A135="","",IF(E135&lt;&gt;"","PAID",IF(Settings!$E$6-A135&gt;Settings!$E$4,"OVERDUE","OPEN")))</f>
      </c>
      <c r="G135" s="13">
        <f>IF(A135="","",IF(E135="",N(D135),0))</f>
      </c>
      <c r="H135" s="13">
        <f>IF(A135="","",IF(F135="OVERDUE",N(D135),0))</f>
      </c>
      <c r="I135" s="12">
        <f>IF(A135="","",MONTH(A135))</f>
      </c>
      <c r="J135" s="12">
        <f>IF(A135="","",YEAR(A135))</f>
      </c>
      <c r="K135" s="12">
        <f>IF(E135="","",MONTH(E135))</f>
      </c>
      <c r="L135" s="12">
        <f>IF(E135="","",YEAR(E135))</f>
      </c>
    </row>
    <row r="136" spans="1:12" x14ac:dyDescent="0.25">
      <c r="A136" s="10"/>
      <c r="B136" s="9"/>
      <c r="C136" s="9"/>
      <c r="D136" s="11"/>
      <c r="E136" s="10"/>
      <c r="F136" s="12">
        <f>IF(A136="","",IF(E136&lt;&gt;"","PAID",IF(Settings!$E$6-A136&gt;Settings!$E$4,"OVERDUE","OPEN")))</f>
      </c>
      <c r="G136" s="13">
        <f>IF(A136="","",IF(E136="",N(D136),0))</f>
      </c>
      <c r="H136" s="13">
        <f>IF(A136="","",IF(F136="OVERDUE",N(D136),0))</f>
      </c>
      <c r="I136" s="12">
        <f>IF(A136="","",MONTH(A136))</f>
      </c>
      <c r="J136" s="12">
        <f>IF(A136="","",YEAR(A136))</f>
      </c>
      <c r="K136" s="12">
        <f>IF(E136="","",MONTH(E136))</f>
      </c>
      <c r="L136" s="12">
        <f>IF(E136="","",YEAR(E136))</f>
      </c>
    </row>
    <row r="137" spans="1:12" x14ac:dyDescent="0.25">
      <c r="A137" s="10"/>
      <c r="B137" s="9"/>
      <c r="C137" s="9"/>
      <c r="D137" s="11"/>
      <c r="E137" s="10"/>
      <c r="F137" s="12">
        <f>IF(A137="","",IF(E137&lt;&gt;"","PAID",IF(Settings!$E$6-A137&gt;Settings!$E$4,"OVERDUE","OPEN")))</f>
      </c>
      <c r="G137" s="13">
        <f>IF(A137="","",IF(E137="",N(D137),0))</f>
      </c>
      <c r="H137" s="13">
        <f>IF(A137="","",IF(F137="OVERDUE",N(D137),0))</f>
      </c>
      <c r="I137" s="12">
        <f>IF(A137="","",MONTH(A137))</f>
      </c>
      <c r="J137" s="12">
        <f>IF(A137="","",YEAR(A137))</f>
      </c>
      <c r="K137" s="12">
        <f>IF(E137="","",MONTH(E137))</f>
      </c>
      <c r="L137" s="12">
        <f>IF(E137="","",YEAR(E137))</f>
      </c>
    </row>
    <row r="138" spans="1:12" x14ac:dyDescent="0.25">
      <c r="A138" s="10"/>
      <c r="B138" s="9"/>
      <c r="C138" s="9"/>
      <c r="D138" s="11"/>
      <c r="E138" s="10"/>
      <c r="F138" s="12">
        <f>IF(A138="","",IF(E138&lt;&gt;"","PAID",IF(Settings!$E$6-A138&gt;Settings!$E$4,"OVERDUE","OPEN")))</f>
      </c>
      <c r="G138" s="13">
        <f>IF(A138="","",IF(E138="",N(D138),0))</f>
      </c>
      <c r="H138" s="13">
        <f>IF(A138="","",IF(F138="OVERDUE",N(D138),0))</f>
      </c>
      <c r="I138" s="12">
        <f>IF(A138="","",MONTH(A138))</f>
      </c>
      <c r="J138" s="12">
        <f>IF(A138="","",YEAR(A138))</f>
      </c>
      <c r="K138" s="12">
        <f>IF(E138="","",MONTH(E138))</f>
      </c>
      <c r="L138" s="12">
        <f>IF(E138="","",YEAR(E138))</f>
      </c>
    </row>
    <row r="139" spans="1:12" x14ac:dyDescent="0.25">
      <c r="A139" s="10"/>
      <c r="B139" s="9"/>
      <c r="C139" s="9"/>
      <c r="D139" s="11"/>
      <c r="E139" s="10"/>
      <c r="F139" s="12">
        <f>IF(A139="","",IF(E139&lt;&gt;"","PAID",IF(Settings!$E$6-A139&gt;Settings!$E$4,"OVERDUE","OPEN")))</f>
      </c>
      <c r="G139" s="13">
        <f>IF(A139="","",IF(E139="",N(D139),0))</f>
      </c>
      <c r="H139" s="13">
        <f>IF(A139="","",IF(F139="OVERDUE",N(D139),0))</f>
      </c>
      <c r="I139" s="12">
        <f>IF(A139="","",MONTH(A139))</f>
      </c>
      <c r="J139" s="12">
        <f>IF(A139="","",YEAR(A139))</f>
      </c>
      <c r="K139" s="12">
        <f>IF(E139="","",MONTH(E139))</f>
      </c>
      <c r="L139" s="12">
        <f>IF(E139="","",YEAR(E139))</f>
      </c>
    </row>
    <row r="140" spans="1:12" x14ac:dyDescent="0.25">
      <c r="A140" s="10"/>
      <c r="B140" s="9"/>
      <c r="C140" s="9"/>
      <c r="D140" s="11"/>
      <c r="E140" s="10"/>
      <c r="F140" s="12">
        <f>IF(A140="","",IF(E140&lt;&gt;"","PAID",IF(Settings!$E$6-A140&gt;Settings!$E$4,"OVERDUE","OPEN")))</f>
      </c>
      <c r="G140" s="13">
        <f>IF(A140="","",IF(E140="",N(D140),0))</f>
      </c>
      <c r="H140" s="13">
        <f>IF(A140="","",IF(F140="OVERDUE",N(D140),0))</f>
      </c>
      <c r="I140" s="12">
        <f>IF(A140="","",MONTH(A140))</f>
      </c>
      <c r="J140" s="12">
        <f>IF(A140="","",YEAR(A140))</f>
      </c>
      <c r="K140" s="12">
        <f>IF(E140="","",MONTH(E140))</f>
      </c>
      <c r="L140" s="12">
        <f>IF(E140="","",YEAR(E140))</f>
      </c>
    </row>
    <row r="141" spans="1:12" x14ac:dyDescent="0.25">
      <c r="A141" s="10"/>
      <c r="B141" s="9"/>
      <c r="C141" s="9"/>
      <c r="D141" s="11"/>
      <c r="E141" s="10"/>
      <c r="F141" s="12">
        <f>IF(A141="","",IF(E141&lt;&gt;"","PAID",IF(Settings!$E$6-A141&gt;Settings!$E$4,"OVERDUE","OPEN")))</f>
      </c>
      <c r="G141" s="13">
        <f>IF(A141="","",IF(E141="",N(D141),0))</f>
      </c>
      <c r="H141" s="13">
        <f>IF(A141="","",IF(F141="OVERDUE",N(D141),0))</f>
      </c>
      <c r="I141" s="12">
        <f>IF(A141="","",MONTH(A141))</f>
      </c>
      <c r="J141" s="12">
        <f>IF(A141="","",YEAR(A141))</f>
      </c>
      <c r="K141" s="12">
        <f>IF(E141="","",MONTH(E141))</f>
      </c>
      <c r="L141" s="12">
        <f>IF(E141="","",YEAR(E141))</f>
      </c>
    </row>
    <row r="142" spans="1:12" x14ac:dyDescent="0.25">
      <c r="A142" s="10"/>
      <c r="B142" s="9"/>
      <c r="C142" s="9"/>
      <c r="D142" s="11"/>
      <c r="E142" s="10"/>
      <c r="F142" s="12">
        <f>IF(A142="","",IF(E142&lt;&gt;"","PAID",IF(Settings!$E$6-A142&gt;Settings!$E$4,"OVERDUE","OPEN")))</f>
      </c>
      <c r="G142" s="13">
        <f>IF(A142="","",IF(E142="",N(D142),0))</f>
      </c>
      <c r="H142" s="13">
        <f>IF(A142="","",IF(F142="OVERDUE",N(D142),0))</f>
      </c>
      <c r="I142" s="12">
        <f>IF(A142="","",MONTH(A142))</f>
      </c>
      <c r="J142" s="12">
        <f>IF(A142="","",YEAR(A142))</f>
      </c>
      <c r="K142" s="12">
        <f>IF(E142="","",MONTH(E142))</f>
      </c>
      <c r="L142" s="12">
        <f>IF(E142="","",YEAR(E142))</f>
      </c>
    </row>
    <row r="143" spans="1:12" x14ac:dyDescent="0.25">
      <c r="A143" s="10"/>
      <c r="B143" s="9"/>
      <c r="C143" s="9"/>
      <c r="D143" s="11"/>
      <c r="E143" s="10"/>
      <c r="F143" s="12">
        <f>IF(A143="","",IF(E143&lt;&gt;"","PAID",IF(Settings!$E$6-A143&gt;Settings!$E$4,"OVERDUE","OPEN")))</f>
      </c>
      <c r="G143" s="13">
        <f>IF(A143="","",IF(E143="",N(D143),0))</f>
      </c>
      <c r="H143" s="13">
        <f>IF(A143="","",IF(F143="OVERDUE",N(D143),0))</f>
      </c>
      <c r="I143" s="12">
        <f>IF(A143="","",MONTH(A143))</f>
      </c>
      <c r="J143" s="12">
        <f>IF(A143="","",YEAR(A143))</f>
      </c>
      <c r="K143" s="12">
        <f>IF(E143="","",MONTH(E143))</f>
      </c>
      <c r="L143" s="12">
        <f>IF(E143="","",YEAR(E143))</f>
      </c>
    </row>
    <row r="144" spans="1:12" x14ac:dyDescent="0.25">
      <c r="A144" s="10"/>
      <c r="B144" s="9"/>
      <c r="C144" s="9"/>
      <c r="D144" s="11"/>
      <c r="E144" s="10"/>
      <c r="F144" s="12">
        <f>IF(A144="","",IF(E144&lt;&gt;"","PAID",IF(Settings!$E$6-A144&gt;Settings!$E$4,"OVERDUE","OPEN")))</f>
      </c>
      <c r="G144" s="13">
        <f>IF(A144="","",IF(E144="",N(D144),0))</f>
      </c>
      <c r="H144" s="13">
        <f>IF(A144="","",IF(F144="OVERDUE",N(D144),0))</f>
      </c>
      <c r="I144" s="12">
        <f>IF(A144="","",MONTH(A144))</f>
      </c>
      <c r="J144" s="12">
        <f>IF(A144="","",YEAR(A144))</f>
      </c>
      <c r="K144" s="12">
        <f>IF(E144="","",MONTH(E144))</f>
      </c>
      <c r="L144" s="12">
        <f>IF(E144="","",YEAR(E144))</f>
      </c>
    </row>
    <row r="145" spans="1:12" x14ac:dyDescent="0.25">
      <c r="A145" s="10"/>
      <c r="B145" s="9"/>
      <c r="C145" s="9"/>
      <c r="D145" s="11"/>
      <c r="E145" s="10"/>
      <c r="F145" s="12">
        <f>IF(A145="","",IF(E145&lt;&gt;"","PAID",IF(Settings!$E$6-A145&gt;Settings!$E$4,"OVERDUE","OPEN")))</f>
      </c>
      <c r="G145" s="13">
        <f>IF(A145="","",IF(E145="",N(D145),0))</f>
      </c>
      <c r="H145" s="13">
        <f>IF(A145="","",IF(F145="OVERDUE",N(D145),0))</f>
      </c>
      <c r="I145" s="12">
        <f>IF(A145="","",MONTH(A145))</f>
      </c>
      <c r="J145" s="12">
        <f>IF(A145="","",YEAR(A145))</f>
      </c>
      <c r="K145" s="12">
        <f>IF(E145="","",MONTH(E145))</f>
      </c>
      <c r="L145" s="12">
        <f>IF(E145="","",YEAR(E145))</f>
      </c>
    </row>
    <row r="146" spans="1:12" x14ac:dyDescent="0.25">
      <c r="A146" s="10"/>
      <c r="B146" s="9"/>
      <c r="C146" s="9"/>
      <c r="D146" s="11"/>
      <c r="E146" s="10"/>
      <c r="F146" s="12">
        <f>IF(A146="","",IF(E146&lt;&gt;"","PAID",IF(Settings!$E$6-A146&gt;Settings!$E$4,"OVERDUE","OPEN")))</f>
      </c>
      <c r="G146" s="13">
        <f>IF(A146="","",IF(E146="",N(D146),0))</f>
      </c>
      <c r="H146" s="13">
        <f>IF(A146="","",IF(F146="OVERDUE",N(D146),0))</f>
      </c>
      <c r="I146" s="12">
        <f>IF(A146="","",MONTH(A146))</f>
      </c>
      <c r="J146" s="12">
        <f>IF(A146="","",YEAR(A146))</f>
      </c>
      <c r="K146" s="12">
        <f>IF(E146="","",MONTH(E146))</f>
      </c>
      <c r="L146" s="12">
        <f>IF(E146="","",YEAR(E146))</f>
      </c>
    </row>
    <row r="147" spans="1:12" x14ac:dyDescent="0.25">
      <c r="A147" s="10"/>
      <c r="B147" s="9"/>
      <c r="C147" s="9"/>
      <c r="D147" s="11"/>
      <c r="E147" s="10"/>
      <c r="F147" s="12">
        <f>IF(A147="","",IF(E147&lt;&gt;"","PAID",IF(Settings!$E$6-A147&gt;Settings!$E$4,"OVERDUE","OPEN")))</f>
      </c>
      <c r="G147" s="13">
        <f>IF(A147="","",IF(E147="",N(D147),0))</f>
      </c>
      <c r="H147" s="13">
        <f>IF(A147="","",IF(F147="OVERDUE",N(D147),0))</f>
      </c>
      <c r="I147" s="12">
        <f>IF(A147="","",MONTH(A147))</f>
      </c>
      <c r="J147" s="12">
        <f>IF(A147="","",YEAR(A147))</f>
      </c>
      <c r="K147" s="12">
        <f>IF(E147="","",MONTH(E147))</f>
      </c>
      <c r="L147" s="12">
        <f>IF(E147="","",YEAR(E147))</f>
      </c>
    </row>
    <row r="148" spans="1:12" x14ac:dyDescent="0.25">
      <c r="A148" s="10"/>
      <c r="B148" s="9"/>
      <c r="C148" s="9"/>
      <c r="D148" s="11"/>
      <c r="E148" s="10"/>
      <c r="F148" s="12">
        <f>IF(A148="","",IF(E148&lt;&gt;"","PAID",IF(Settings!$E$6-A148&gt;Settings!$E$4,"OVERDUE","OPEN")))</f>
      </c>
      <c r="G148" s="13">
        <f>IF(A148="","",IF(E148="",N(D148),0))</f>
      </c>
      <c r="H148" s="13">
        <f>IF(A148="","",IF(F148="OVERDUE",N(D148),0))</f>
      </c>
      <c r="I148" s="12">
        <f>IF(A148="","",MONTH(A148))</f>
      </c>
      <c r="J148" s="12">
        <f>IF(A148="","",YEAR(A148))</f>
      </c>
      <c r="K148" s="12">
        <f>IF(E148="","",MONTH(E148))</f>
      </c>
      <c r="L148" s="12">
        <f>IF(E148="","",YEAR(E148))</f>
      </c>
    </row>
    <row r="149" spans="1:12" x14ac:dyDescent="0.25">
      <c r="A149" s="10"/>
      <c r="B149" s="9"/>
      <c r="C149" s="9"/>
      <c r="D149" s="11"/>
      <c r="E149" s="10"/>
      <c r="F149" s="12">
        <f>IF(A149="","",IF(E149&lt;&gt;"","PAID",IF(Settings!$E$6-A149&gt;Settings!$E$4,"OVERDUE","OPEN")))</f>
      </c>
      <c r="G149" s="13">
        <f>IF(A149="","",IF(E149="",N(D149),0))</f>
      </c>
      <c r="H149" s="13">
        <f>IF(A149="","",IF(F149="OVERDUE",N(D149),0))</f>
      </c>
      <c r="I149" s="12">
        <f>IF(A149="","",MONTH(A149))</f>
      </c>
      <c r="J149" s="12">
        <f>IF(A149="","",YEAR(A149))</f>
      </c>
      <c r="K149" s="12">
        <f>IF(E149="","",MONTH(E149))</f>
      </c>
      <c r="L149" s="12">
        <f>IF(E149="","",YEAR(E149))</f>
      </c>
    </row>
    <row r="150" spans="1:12" x14ac:dyDescent="0.25">
      <c r="A150" s="10"/>
      <c r="B150" s="9"/>
      <c r="C150" s="9"/>
      <c r="D150" s="11"/>
      <c r="E150" s="10"/>
      <c r="F150" s="12">
        <f>IF(A150="","",IF(E150&lt;&gt;"","PAID",IF(Settings!$E$6-A150&gt;Settings!$E$4,"OVERDUE","OPEN")))</f>
      </c>
      <c r="G150" s="13">
        <f>IF(A150="","",IF(E150="",N(D150),0))</f>
      </c>
      <c r="H150" s="13">
        <f>IF(A150="","",IF(F150="OVERDUE",N(D150),0))</f>
      </c>
      <c r="I150" s="12">
        <f>IF(A150="","",MONTH(A150))</f>
      </c>
      <c r="J150" s="12">
        <f>IF(A150="","",YEAR(A150))</f>
      </c>
      <c r="K150" s="12">
        <f>IF(E150="","",MONTH(E150))</f>
      </c>
      <c r="L150" s="12">
        <f>IF(E150="","",YEAR(E150))</f>
      </c>
    </row>
    <row r="151" spans="1:12" x14ac:dyDescent="0.25">
      <c r="A151" s="10"/>
      <c r="B151" s="9"/>
      <c r="C151" s="9"/>
      <c r="D151" s="11"/>
      <c r="E151" s="10"/>
      <c r="F151" s="12">
        <f>IF(A151="","",IF(E151&lt;&gt;"","PAID",IF(Settings!$E$6-A151&gt;Settings!$E$4,"OVERDUE","OPEN")))</f>
      </c>
      <c r="G151" s="13">
        <f>IF(A151="","",IF(E151="",N(D151),0))</f>
      </c>
      <c r="H151" s="13">
        <f>IF(A151="","",IF(F151="OVERDUE",N(D151),0))</f>
      </c>
      <c r="I151" s="12">
        <f>IF(A151="","",MONTH(A151))</f>
      </c>
      <c r="J151" s="12">
        <f>IF(A151="","",YEAR(A151))</f>
      </c>
      <c r="K151" s="12">
        <f>IF(E151="","",MONTH(E151))</f>
      </c>
      <c r="L151" s="12">
        <f>IF(E151="","",YEAR(E151))</f>
      </c>
    </row>
    <row r="152" spans="1:12" x14ac:dyDescent="0.25">
      <c r="A152" s="10"/>
      <c r="B152" s="9"/>
      <c r="C152" s="9"/>
      <c r="D152" s="11"/>
      <c r="E152" s="10"/>
      <c r="F152" s="12">
        <f>IF(A152="","",IF(E152&lt;&gt;"","PAID",IF(Settings!$E$6-A152&gt;Settings!$E$4,"OVERDUE","OPEN")))</f>
      </c>
      <c r="G152" s="13">
        <f>IF(A152="","",IF(E152="",N(D152),0))</f>
      </c>
      <c r="H152" s="13">
        <f>IF(A152="","",IF(F152="OVERDUE",N(D152),0))</f>
      </c>
      <c r="I152" s="12">
        <f>IF(A152="","",MONTH(A152))</f>
      </c>
      <c r="J152" s="12">
        <f>IF(A152="","",YEAR(A152))</f>
      </c>
      <c r="K152" s="12">
        <f>IF(E152="","",MONTH(E152))</f>
      </c>
      <c r="L152" s="12">
        <f>IF(E152="","",YEAR(E152))</f>
      </c>
    </row>
    <row r="153" spans="1:12" x14ac:dyDescent="0.25">
      <c r="A153" s="10"/>
      <c r="B153" s="9"/>
      <c r="C153" s="9"/>
      <c r="D153" s="11"/>
      <c r="E153" s="10"/>
      <c r="F153" s="12">
        <f>IF(A153="","",IF(E153&lt;&gt;"","PAID",IF(Settings!$E$6-A153&gt;Settings!$E$4,"OVERDUE","OPEN")))</f>
      </c>
      <c r="G153" s="13">
        <f>IF(A153="","",IF(E153="",N(D153),0))</f>
      </c>
      <c r="H153" s="13">
        <f>IF(A153="","",IF(F153="OVERDUE",N(D153),0))</f>
      </c>
      <c r="I153" s="12">
        <f>IF(A153="","",MONTH(A153))</f>
      </c>
      <c r="J153" s="12">
        <f>IF(A153="","",YEAR(A153))</f>
      </c>
      <c r="K153" s="12">
        <f>IF(E153="","",MONTH(E153))</f>
      </c>
      <c r="L153" s="12">
        <f>IF(E153="","",YEAR(E153))</f>
      </c>
    </row>
    <row r="154" spans="1:12" x14ac:dyDescent="0.25">
      <c r="A154" s="10"/>
      <c r="B154" s="9"/>
      <c r="C154" s="9"/>
      <c r="D154" s="11"/>
      <c r="E154" s="10"/>
      <c r="F154" s="12">
        <f>IF(A154="","",IF(E154&lt;&gt;"","PAID",IF(Settings!$E$6-A154&gt;Settings!$E$4,"OVERDUE","OPEN")))</f>
      </c>
      <c r="G154" s="13">
        <f>IF(A154="","",IF(E154="",N(D154),0))</f>
      </c>
      <c r="H154" s="13">
        <f>IF(A154="","",IF(F154="OVERDUE",N(D154),0))</f>
      </c>
      <c r="I154" s="12">
        <f>IF(A154="","",MONTH(A154))</f>
      </c>
      <c r="J154" s="12">
        <f>IF(A154="","",YEAR(A154))</f>
      </c>
      <c r="K154" s="12">
        <f>IF(E154="","",MONTH(E154))</f>
      </c>
      <c r="L154" s="12">
        <f>IF(E154="","",YEAR(E154))</f>
      </c>
    </row>
    <row r="155" spans="1:12" x14ac:dyDescent="0.25">
      <c r="A155" s="10"/>
      <c r="B155" s="9"/>
      <c r="C155" s="9"/>
      <c r="D155" s="11"/>
      <c r="E155" s="10"/>
      <c r="F155" s="12">
        <f>IF(A155="","",IF(E155&lt;&gt;"","PAID",IF(Settings!$E$6-A155&gt;Settings!$E$4,"OVERDUE","OPEN")))</f>
      </c>
      <c r="G155" s="13">
        <f>IF(A155="","",IF(E155="",N(D155),0))</f>
      </c>
      <c r="H155" s="13">
        <f>IF(A155="","",IF(F155="OVERDUE",N(D155),0))</f>
      </c>
      <c r="I155" s="12">
        <f>IF(A155="","",MONTH(A155))</f>
      </c>
      <c r="J155" s="12">
        <f>IF(A155="","",YEAR(A155))</f>
      </c>
      <c r="K155" s="12">
        <f>IF(E155="","",MONTH(E155))</f>
      </c>
      <c r="L155" s="12">
        <f>IF(E155="","",YEAR(E155))</f>
      </c>
    </row>
    <row r="156" spans="1:12" x14ac:dyDescent="0.25">
      <c r="A156" s="10"/>
      <c r="B156" s="9"/>
      <c r="C156" s="9"/>
      <c r="D156" s="11"/>
      <c r="E156" s="10"/>
      <c r="F156" s="12">
        <f>IF(A156="","",IF(E156&lt;&gt;"","PAID",IF(Settings!$E$6-A156&gt;Settings!$E$4,"OVERDUE","OPEN")))</f>
      </c>
      <c r="G156" s="13">
        <f>IF(A156="","",IF(E156="",N(D156),0))</f>
      </c>
      <c r="H156" s="13">
        <f>IF(A156="","",IF(F156="OVERDUE",N(D156),0))</f>
      </c>
      <c r="I156" s="12">
        <f>IF(A156="","",MONTH(A156))</f>
      </c>
      <c r="J156" s="12">
        <f>IF(A156="","",YEAR(A156))</f>
      </c>
      <c r="K156" s="12">
        <f>IF(E156="","",MONTH(E156))</f>
      </c>
      <c r="L156" s="12">
        <f>IF(E156="","",YEAR(E156))</f>
      </c>
    </row>
    <row r="157" spans="1:12" x14ac:dyDescent="0.25">
      <c r="A157" s="10"/>
      <c r="B157" s="9"/>
      <c r="C157" s="9"/>
      <c r="D157" s="11"/>
      <c r="E157" s="10"/>
      <c r="F157" s="12">
        <f>IF(A157="","",IF(E157&lt;&gt;"","PAID",IF(Settings!$E$6-A157&gt;Settings!$E$4,"OVERDUE","OPEN")))</f>
      </c>
      <c r="G157" s="13">
        <f>IF(A157="","",IF(E157="",N(D157),0))</f>
      </c>
      <c r="H157" s="13">
        <f>IF(A157="","",IF(F157="OVERDUE",N(D157),0))</f>
      </c>
      <c r="I157" s="12">
        <f>IF(A157="","",MONTH(A157))</f>
      </c>
      <c r="J157" s="12">
        <f>IF(A157="","",YEAR(A157))</f>
      </c>
      <c r="K157" s="12">
        <f>IF(E157="","",MONTH(E157))</f>
      </c>
      <c r="L157" s="12">
        <f>IF(E157="","",YEAR(E157))</f>
      </c>
    </row>
    <row r="158" spans="1:12" x14ac:dyDescent="0.25">
      <c r="A158" s="10"/>
      <c r="B158" s="9"/>
      <c r="C158" s="9"/>
      <c r="D158" s="11"/>
      <c r="E158" s="10"/>
      <c r="F158" s="12">
        <f>IF(A158="","",IF(E158&lt;&gt;"","PAID",IF(Settings!$E$6-A158&gt;Settings!$E$4,"OVERDUE","OPEN")))</f>
      </c>
      <c r="G158" s="13">
        <f>IF(A158="","",IF(E158="",N(D158),0))</f>
      </c>
      <c r="H158" s="13">
        <f>IF(A158="","",IF(F158="OVERDUE",N(D158),0))</f>
      </c>
      <c r="I158" s="12">
        <f>IF(A158="","",MONTH(A158))</f>
      </c>
      <c r="J158" s="12">
        <f>IF(A158="","",YEAR(A158))</f>
      </c>
      <c r="K158" s="12">
        <f>IF(E158="","",MONTH(E158))</f>
      </c>
      <c r="L158" s="12">
        <f>IF(E158="","",YEAR(E158))</f>
      </c>
    </row>
    <row r="159" spans="1:12" x14ac:dyDescent="0.25">
      <c r="A159" s="10"/>
      <c r="B159" s="9"/>
      <c r="C159" s="9"/>
      <c r="D159" s="11"/>
      <c r="E159" s="10"/>
      <c r="F159" s="12">
        <f>IF(A159="","",IF(E159&lt;&gt;"","PAID",IF(Settings!$E$6-A159&gt;Settings!$E$4,"OVERDUE","OPEN")))</f>
      </c>
      <c r="G159" s="13">
        <f>IF(A159="","",IF(E159="",N(D159),0))</f>
      </c>
      <c r="H159" s="13">
        <f>IF(A159="","",IF(F159="OVERDUE",N(D159),0))</f>
      </c>
      <c r="I159" s="12">
        <f>IF(A159="","",MONTH(A159))</f>
      </c>
      <c r="J159" s="12">
        <f>IF(A159="","",YEAR(A159))</f>
      </c>
      <c r="K159" s="12">
        <f>IF(E159="","",MONTH(E159))</f>
      </c>
      <c r="L159" s="12">
        <f>IF(E159="","",YEAR(E159))</f>
      </c>
    </row>
    <row r="160" spans="1:12" x14ac:dyDescent="0.25">
      <c r="A160" s="10"/>
      <c r="B160" s="9"/>
      <c r="C160" s="9"/>
      <c r="D160" s="11"/>
      <c r="E160" s="10"/>
      <c r="F160" s="12">
        <f>IF(A160="","",IF(E160&lt;&gt;"","PAID",IF(Settings!$E$6-A160&gt;Settings!$E$4,"OVERDUE","OPEN")))</f>
      </c>
      <c r="G160" s="13">
        <f>IF(A160="","",IF(E160="",N(D160),0))</f>
      </c>
      <c r="H160" s="13">
        <f>IF(A160="","",IF(F160="OVERDUE",N(D160),0))</f>
      </c>
      <c r="I160" s="12">
        <f>IF(A160="","",MONTH(A160))</f>
      </c>
      <c r="J160" s="12">
        <f>IF(A160="","",YEAR(A160))</f>
      </c>
      <c r="K160" s="12">
        <f>IF(E160="","",MONTH(E160))</f>
      </c>
      <c r="L160" s="12">
        <f>IF(E160="","",YEAR(E160))</f>
      </c>
    </row>
    <row r="161" spans="1:12" x14ac:dyDescent="0.25">
      <c r="A161" s="10"/>
      <c r="B161" s="9"/>
      <c r="C161" s="9"/>
      <c r="D161" s="11"/>
      <c r="E161" s="10"/>
      <c r="F161" s="12">
        <f>IF(A161="","",IF(E161&lt;&gt;"","PAID",IF(Settings!$E$6-A161&gt;Settings!$E$4,"OVERDUE","OPEN")))</f>
      </c>
      <c r="G161" s="13">
        <f>IF(A161="","",IF(E161="",N(D161),0))</f>
      </c>
      <c r="H161" s="13">
        <f>IF(A161="","",IF(F161="OVERDUE",N(D161),0))</f>
      </c>
      <c r="I161" s="12">
        <f>IF(A161="","",MONTH(A161))</f>
      </c>
      <c r="J161" s="12">
        <f>IF(A161="","",YEAR(A161))</f>
      </c>
      <c r="K161" s="12">
        <f>IF(E161="","",MONTH(E161))</f>
      </c>
      <c r="L161" s="12">
        <f>IF(E161="","",YEAR(E161))</f>
      </c>
    </row>
    <row r="162" spans="1:12" x14ac:dyDescent="0.25">
      <c r="A162" s="10"/>
      <c r="B162" s="9"/>
      <c r="C162" s="9"/>
      <c r="D162" s="11"/>
      <c r="E162" s="10"/>
      <c r="F162" s="12">
        <f>IF(A162="","",IF(E162&lt;&gt;"","PAID",IF(Settings!$E$6-A162&gt;Settings!$E$4,"OVERDUE","OPEN")))</f>
      </c>
      <c r="G162" s="13">
        <f>IF(A162="","",IF(E162="",N(D162),0))</f>
      </c>
      <c r="H162" s="13">
        <f>IF(A162="","",IF(F162="OVERDUE",N(D162),0))</f>
      </c>
      <c r="I162" s="12">
        <f>IF(A162="","",MONTH(A162))</f>
      </c>
      <c r="J162" s="12">
        <f>IF(A162="","",YEAR(A162))</f>
      </c>
      <c r="K162" s="12">
        <f>IF(E162="","",MONTH(E162))</f>
      </c>
      <c r="L162" s="12">
        <f>IF(E162="","",YEAR(E162))</f>
      </c>
    </row>
    <row r="163" spans="1:12" x14ac:dyDescent="0.25">
      <c r="A163" s="10"/>
      <c r="B163" s="9"/>
      <c r="C163" s="9"/>
      <c r="D163" s="11"/>
      <c r="E163" s="10"/>
      <c r="F163" s="12">
        <f>IF(A163="","",IF(E163&lt;&gt;"","PAID",IF(Settings!$E$6-A163&gt;Settings!$E$4,"OVERDUE","OPEN")))</f>
      </c>
      <c r="G163" s="13">
        <f>IF(A163="","",IF(E163="",N(D163),0))</f>
      </c>
      <c r="H163" s="13">
        <f>IF(A163="","",IF(F163="OVERDUE",N(D163),0))</f>
      </c>
      <c r="I163" s="12">
        <f>IF(A163="","",MONTH(A163))</f>
      </c>
      <c r="J163" s="12">
        <f>IF(A163="","",YEAR(A163))</f>
      </c>
      <c r="K163" s="12">
        <f>IF(E163="","",MONTH(E163))</f>
      </c>
      <c r="L163" s="12">
        <f>IF(E163="","",YEAR(E163))</f>
      </c>
    </row>
    <row r="164" spans="1:12" x14ac:dyDescent="0.25">
      <c r="A164" s="10"/>
      <c r="B164" s="9"/>
      <c r="C164" s="9"/>
      <c r="D164" s="11"/>
      <c r="E164" s="10"/>
      <c r="F164" s="12">
        <f>IF(A164="","",IF(E164&lt;&gt;"","PAID",IF(Settings!$E$6-A164&gt;Settings!$E$4,"OVERDUE","OPEN")))</f>
      </c>
      <c r="G164" s="13">
        <f>IF(A164="","",IF(E164="",N(D164),0))</f>
      </c>
      <c r="H164" s="13">
        <f>IF(A164="","",IF(F164="OVERDUE",N(D164),0))</f>
      </c>
      <c r="I164" s="12">
        <f>IF(A164="","",MONTH(A164))</f>
      </c>
      <c r="J164" s="12">
        <f>IF(A164="","",YEAR(A164))</f>
      </c>
      <c r="K164" s="12">
        <f>IF(E164="","",MONTH(E164))</f>
      </c>
      <c r="L164" s="12">
        <f>IF(E164="","",YEAR(E164))</f>
      </c>
    </row>
    <row r="165" spans="1:12" x14ac:dyDescent="0.25">
      <c r="A165" s="10"/>
      <c r="B165" s="9"/>
      <c r="C165" s="9"/>
      <c r="D165" s="11"/>
      <c r="E165" s="10"/>
      <c r="F165" s="12">
        <f>IF(A165="","",IF(E165&lt;&gt;"","PAID",IF(Settings!$E$6-A165&gt;Settings!$E$4,"OVERDUE","OPEN")))</f>
      </c>
      <c r="G165" s="13">
        <f>IF(A165="","",IF(E165="",N(D165),0))</f>
      </c>
      <c r="H165" s="13">
        <f>IF(A165="","",IF(F165="OVERDUE",N(D165),0))</f>
      </c>
      <c r="I165" s="12">
        <f>IF(A165="","",MONTH(A165))</f>
      </c>
      <c r="J165" s="12">
        <f>IF(A165="","",YEAR(A165))</f>
      </c>
      <c r="K165" s="12">
        <f>IF(E165="","",MONTH(E165))</f>
      </c>
      <c r="L165" s="12">
        <f>IF(E165="","",YEAR(E165))</f>
      </c>
    </row>
    <row r="166" spans="1:12" x14ac:dyDescent="0.25">
      <c r="A166" s="10"/>
      <c r="B166" s="9"/>
      <c r="C166" s="9"/>
      <c r="D166" s="11"/>
      <c r="E166" s="10"/>
      <c r="F166" s="12">
        <f>IF(A166="","",IF(E166&lt;&gt;"","PAID",IF(Settings!$E$6-A166&gt;Settings!$E$4,"OVERDUE","OPEN")))</f>
      </c>
      <c r="G166" s="13">
        <f>IF(A166="","",IF(E166="",N(D166),0))</f>
      </c>
      <c r="H166" s="13">
        <f>IF(A166="","",IF(F166="OVERDUE",N(D166),0))</f>
      </c>
      <c r="I166" s="12">
        <f>IF(A166="","",MONTH(A166))</f>
      </c>
      <c r="J166" s="12">
        <f>IF(A166="","",YEAR(A166))</f>
      </c>
      <c r="K166" s="12">
        <f>IF(E166="","",MONTH(E166))</f>
      </c>
      <c r="L166" s="12">
        <f>IF(E166="","",YEAR(E166))</f>
      </c>
    </row>
    <row r="167" spans="1:12" x14ac:dyDescent="0.25">
      <c r="A167" s="10"/>
      <c r="B167" s="9"/>
      <c r="C167" s="9"/>
      <c r="D167" s="11"/>
      <c r="E167" s="10"/>
      <c r="F167" s="12">
        <f>IF(A167="","",IF(E167&lt;&gt;"","PAID",IF(Settings!$E$6-A167&gt;Settings!$E$4,"OVERDUE","OPEN")))</f>
      </c>
      <c r="G167" s="13">
        <f>IF(A167="","",IF(E167="",N(D167),0))</f>
      </c>
      <c r="H167" s="13">
        <f>IF(A167="","",IF(F167="OVERDUE",N(D167),0))</f>
      </c>
      <c r="I167" s="12">
        <f>IF(A167="","",MONTH(A167))</f>
      </c>
      <c r="J167" s="12">
        <f>IF(A167="","",YEAR(A167))</f>
      </c>
      <c r="K167" s="12">
        <f>IF(E167="","",MONTH(E167))</f>
      </c>
      <c r="L167" s="12">
        <f>IF(E167="","",YEAR(E167))</f>
      </c>
    </row>
    <row r="168" spans="1:12" x14ac:dyDescent="0.25">
      <c r="A168" s="10"/>
      <c r="B168" s="9"/>
      <c r="C168" s="9"/>
      <c r="D168" s="11"/>
      <c r="E168" s="10"/>
      <c r="F168" s="12">
        <f>IF(A168="","",IF(E168&lt;&gt;"","PAID",IF(Settings!$E$6-A168&gt;Settings!$E$4,"OVERDUE","OPEN")))</f>
      </c>
      <c r="G168" s="13">
        <f>IF(A168="","",IF(E168="",N(D168),0))</f>
      </c>
      <c r="H168" s="13">
        <f>IF(A168="","",IF(F168="OVERDUE",N(D168),0))</f>
      </c>
      <c r="I168" s="12">
        <f>IF(A168="","",MONTH(A168))</f>
      </c>
      <c r="J168" s="12">
        <f>IF(A168="","",YEAR(A168))</f>
      </c>
      <c r="K168" s="12">
        <f>IF(E168="","",MONTH(E168))</f>
      </c>
      <c r="L168" s="12">
        <f>IF(E168="","",YEAR(E168))</f>
      </c>
    </row>
    <row r="169" spans="1:12" x14ac:dyDescent="0.25">
      <c r="A169" s="10"/>
      <c r="B169" s="9"/>
      <c r="C169" s="9"/>
      <c r="D169" s="11"/>
      <c r="E169" s="10"/>
      <c r="F169" s="12">
        <f>IF(A169="","",IF(E169&lt;&gt;"","PAID",IF(Settings!$E$6-A169&gt;Settings!$E$4,"OVERDUE","OPEN")))</f>
      </c>
      <c r="G169" s="13">
        <f>IF(A169="","",IF(E169="",N(D169),0))</f>
      </c>
      <c r="H169" s="13">
        <f>IF(A169="","",IF(F169="OVERDUE",N(D169),0))</f>
      </c>
      <c r="I169" s="12">
        <f>IF(A169="","",MONTH(A169))</f>
      </c>
      <c r="J169" s="12">
        <f>IF(A169="","",YEAR(A169))</f>
      </c>
      <c r="K169" s="12">
        <f>IF(E169="","",MONTH(E169))</f>
      </c>
      <c r="L169" s="12">
        <f>IF(E169="","",YEAR(E169))</f>
      </c>
    </row>
    <row r="170" spans="1:12" x14ac:dyDescent="0.25">
      <c r="A170" s="10"/>
      <c r="B170" s="9"/>
      <c r="C170" s="9"/>
      <c r="D170" s="11"/>
      <c r="E170" s="10"/>
      <c r="F170" s="12">
        <f>IF(A170="","",IF(E170&lt;&gt;"","PAID",IF(Settings!$E$6-A170&gt;Settings!$E$4,"OVERDUE","OPEN")))</f>
      </c>
      <c r="G170" s="13">
        <f>IF(A170="","",IF(E170="",N(D170),0))</f>
      </c>
      <c r="H170" s="13">
        <f>IF(A170="","",IF(F170="OVERDUE",N(D170),0))</f>
      </c>
      <c r="I170" s="12">
        <f>IF(A170="","",MONTH(A170))</f>
      </c>
      <c r="J170" s="12">
        <f>IF(A170="","",YEAR(A170))</f>
      </c>
      <c r="K170" s="12">
        <f>IF(E170="","",MONTH(E170))</f>
      </c>
      <c r="L170" s="12">
        <f>IF(E170="","",YEAR(E170))</f>
      </c>
    </row>
    <row r="171" spans="1:12" x14ac:dyDescent="0.25">
      <c r="A171" s="10"/>
      <c r="B171" s="9"/>
      <c r="C171" s="9"/>
      <c r="D171" s="11"/>
      <c r="E171" s="10"/>
      <c r="F171" s="12">
        <f>IF(A171="","",IF(E171&lt;&gt;"","PAID",IF(Settings!$E$6-A171&gt;Settings!$E$4,"OVERDUE","OPEN")))</f>
      </c>
      <c r="G171" s="13">
        <f>IF(A171="","",IF(E171="",N(D171),0))</f>
      </c>
      <c r="H171" s="13">
        <f>IF(A171="","",IF(F171="OVERDUE",N(D171),0))</f>
      </c>
      <c r="I171" s="12">
        <f>IF(A171="","",MONTH(A171))</f>
      </c>
      <c r="J171" s="12">
        <f>IF(A171="","",YEAR(A171))</f>
      </c>
      <c r="K171" s="12">
        <f>IF(E171="","",MONTH(E171))</f>
      </c>
      <c r="L171" s="12">
        <f>IF(E171="","",YEAR(E171))</f>
      </c>
    </row>
    <row r="172" spans="1:12" x14ac:dyDescent="0.25">
      <c r="A172" s="10"/>
      <c r="B172" s="9"/>
      <c r="C172" s="9"/>
      <c r="D172" s="11"/>
      <c r="E172" s="10"/>
      <c r="F172" s="12">
        <f>IF(A172="","",IF(E172&lt;&gt;"","PAID",IF(Settings!$E$6-A172&gt;Settings!$E$4,"OVERDUE","OPEN")))</f>
      </c>
      <c r="G172" s="13">
        <f>IF(A172="","",IF(E172="",N(D172),0))</f>
      </c>
      <c r="H172" s="13">
        <f>IF(A172="","",IF(F172="OVERDUE",N(D172),0))</f>
      </c>
      <c r="I172" s="12">
        <f>IF(A172="","",MONTH(A172))</f>
      </c>
      <c r="J172" s="12">
        <f>IF(A172="","",YEAR(A172))</f>
      </c>
      <c r="K172" s="12">
        <f>IF(E172="","",MONTH(E172))</f>
      </c>
      <c r="L172" s="12">
        <f>IF(E172="","",YEAR(E172))</f>
      </c>
    </row>
    <row r="173" spans="1:12" x14ac:dyDescent="0.25">
      <c r="A173" s="10"/>
      <c r="B173" s="9"/>
      <c r="C173" s="9"/>
      <c r="D173" s="11"/>
      <c r="E173" s="10"/>
      <c r="F173" s="12">
        <f>IF(A173="","",IF(E173&lt;&gt;"","PAID",IF(Settings!$E$6-A173&gt;Settings!$E$4,"OVERDUE","OPEN")))</f>
      </c>
      <c r="G173" s="13">
        <f>IF(A173="","",IF(E173="",N(D173),0))</f>
      </c>
      <c r="H173" s="13">
        <f>IF(A173="","",IF(F173="OVERDUE",N(D173),0))</f>
      </c>
      <c r="I173" s="12">
        <f>IF(A173="","",MONTH(A173))</f>
      </c>
      <c r="J173" s="12">
        <f>IF(A173="","",YEAR(A173))</f>
      </c>
      <c r="K173" s="12">
        <f>IF(E173="","",MONTH(E173))</f>
      </c>
      <c r="L173" s="12">
        <f>IF(E173="","",YEAR(E173))</f>
      </c>
    </row>
    <row r="174" spans="1:12" x14ac:dyDescent="0.25">
      <c r="A174" s="10"/>
      <c r="B174" s="9"/>
      <c r="C174" s="9"/>
      <c r="D174" s="11"/>
      <c r="E174" s="10"/>
      <c r="F174" s="12">
        <f>IF(A174="","",IF(E174&lt;&gt;"","PAID",IF(Settings!$E$6-A174&gt;Settings!$E$4,"OVERDUE","OPEN")))</f>
      </c>
      <c r="G174" s="13">
        <f>IF(A174="","",IF(E174="",N(D174),0))</f>
      </c>
      <c r="H174" s="13">
        <f>IF(A174="","",IF(F174="OVERDUE",N(D174),0))</f>
      </c>
      <c r="I174" s="12">
        <f>IF(A174="","",MONTH(A174))</f>
      </c>
      <c r="J174" s="12">
        <f>IF(A174="","",YEAR(A174))</f>
      </c>
      <c r="K174" s="12">
        <f>IF(E174="","",MONTH(E174))</f>
      </c>
      <c r="L174" s="12">
        <f>IF(E174="","",YEAR(E174))</f>
      </c>
    </row>
    <row r="175" spans="1:12" x14ac:dyDescent="0.25">
      <c r="A175" s="10"/>
      <c r="B175" s="9"/>
      <c r="C175" s="9"/>
      <c r="D175" s="11"/>
      <c r="E175" s="10"/>
      <c r="F175" s="12">
        <f>IF(A175="","",IF(E175&lt;&gt;"","PAID",IF(Settings!$E$6-A175&gt;Settings!$E$4,"OVERDUE","OPEN")))</f>
      </c>
      <c r="G175" s="13">
        <f>IF(A175="","",IF(E175="",N(D175),0))</f>
      </c>
      <c r="H175" s="13">
        <f>IF(A175="","",IF(F175="OVERDUE",N(D175),0))</f>
      </c>
      <c r="I175" s="12">
        <f>IF(A175="","",MONTH(A175))</f>
      </c>
      <c r="J175" s="12">
        <f>IF(A175="","",YEAR(A175))</f>
      </c>
      <c r="K175" s="12">
        <f>IF(E175="","",MONTH(E175))</f>
      </c>
      <c r="L175" s="12">
        <f>IF(E175="","",YEAR(E175))</f>
      </c>
    </row>
    <row r="176" spans="1:12" x14ac:dyDescent="0.25">
      <c r="A176" s="10"/>
      <c r="B176" s="9"/>
      <c r="C176" s="9"/>
      <c r="D176" s="11"/>
      <c r="E176" s="10"/>
      <c r="F176" s="12">
        <f>IF(A176="","",IF(E176&lt;&gt;"","PAID",IF(Settings!$E$6-A176&gt;Settings!$E$4,"OVERDUE","OPEN")))</f>
      </c>
      <c r="G176" s="13">
        <f>IF(A176="","",IF(E176="",N(D176),0))</f>
      </c>
      <c r="H176" s="13">
        <f>IF(A176="","",IF(F176="OVERDUE",N(D176),0))</f>
      </c>
      <c r="I176" s="12">
        <f>IF(A176="","",MONTH(A176))</f>
      </c>
      <c r="J176" s="12">
        <f>IF(A176="","",YEAR(A176))</f>
      </c>
      <c r="K176" s="12">
        <f>IF(E176="","",MONTH(E176))</f>
      </c>
      <c r="L176" s="12">
        <f>IF(E176="","",YEAR(E176))</f>
      </c>
    </row>
    <row r="177" spans="1:12" x14ac:dyDescent="0.25">
      <c r="A177" s="10"/>
      <c r="B177" s="9"/>
      <c r="C177" s="9"/>
      <c r="D177" s="11"/>
      <c r="E177" s="10"/>
      <c r="F177" s="12">
        <f>IF(A177="","",IF(E177&lt;&gt;"","PAID",IF(Settings!$E$6-A177&gt;Settings!$E$4,"OVERDUE","OPEN")))</f>
      </c>
      <c r="G177" s="13">
        <f>IF(A177="","",IF(E177="",N(D177),0))</f>
      </c>
      <c r="H177" s="13">
        <f>IF(A177="","",IF(F177="OVERDUE",N(D177),0))</f>
      </c>
      <c r="I177" s="12">
        <f>IF(A177="","",MONTH(A177))</f>
      </c>
      <c r="J177" s="12">
        <f>IF(A177="","",YEAR(A177))</f>
      </c>
      <c r="K177" s="12">
        <f>IF(E177="","",MONTH(E177))</f>
      </c>
      <c r="L177" s="12">
        <f>IF(E177="","",YEAR(E177))</f>
      </c>
    </row>
    <row r="178" spans="1:12" x14ac:dyDescent="0.25">
      <c r="A178" s="10"/>
      <c r="B178" s="9"/>
      <c r="C178" s="9"/>
      <c r="D178" s="11"/>
      <c r="E178" s="10"/>
      <c r="F178" s="12">
        <f>IF(A178="","",IF(E178&lt;&gt;"","PAID",IF(Settings!$E$6-A178&gt;Settings!$E$4,"OVERDUE","OPEN")))</f>
      </c>
      <c r="G178" s="13">
        <f>IF(A178="","",IF(E178="",N(D178),0))</f>
      </c>
      <c r="H178" s="13">
        <f>IF(A178="","",IF(F178="OVERDUE",N(D178),0))</f>
      </c>
      <c r="I178" s="12">
        <f>IF(A178="","",MONTH(A178))</f>
      </c>
      <c r="J178" s="12">
        <f>IF(A178="","",YEAR(A178))</f>
      </c>
      <c r="K178" s="12">
        <f>IF(E178="","",MONTH(E178))</f>
      </c>
      <c r="L178" s="12">
        <f>IF(E178="","",YEAR(E178))</f>
      </c>
    </row>
    <row r="179" spans="1:12" x14ac:dyDescent="0.25">
      <c r="A179" s="10"/>
      <c r="B179" s="9"/>
      <c r="C179" s="9"/>
      <c r="D179" s="11"/>
      <c r="E179" s="10"/>
      <c r="F179" s="12">
        <f>IF(A179="","",IF(E179&lt;&gt;"","PAID",IF(Settings!$E$6-A179&gt;Settings!$E$4,"OVERDUE","OPEN")))</f>
      </c>
      <c r="G179" s="13">
        <f>IF(A179="","",IF(E179="",N(D179),0))</f>
      </c>
      <c r="H179" s="13">
        <f>IF(A179="","",IF(F179="OVERDUE",N(D179),0))</f>
      </c>
      <c r="I179" s="12">
        <f>IF(A179="","",MONTH(A179))</f>
      </c>
      <c r="J179" s="12">
        <f>IF(A179="","",YEAR(A179))</f>
      </c>
      <c r="K179" s="12">
        <f>IF(E179="","",MONTH(E179))</f>
      </c>
      <c r="L179" s="12">
        <f>IF(E179="","",YEAR(E179))</f>
      </c>
    </row>
    <row r="180" spans="1:12" x14ac:dyDescent="0.25">
      <c r="A180" s="10"/>
      <c r="B180" s="9"/>
      <c r="C180" s="9"/>
      <c r="D180" s="11"/>
      <c r="E180" s="10"/>
      <c r="F180" s="12">
        <f>IF(A180="","",IF(E180&lt;&gt;"","PAID",IF(Settings!$E$6-A180&gt;Settings!$E$4,"OVERDUE","OPEN")))</f>
      </c>
      <c r="G180" s="13">
        <f>IF(A180="","",IF(E180="",N(D180),0))</f>
      </c>
      <c r="H180" s="13">
        <f>IF(A180="","",IF(F180="OVERDUE",N(D180),0))</f>
      </c>
      <c r="I180" s="12">
        <f>IF(A180="","",MONTH(A180))</f>
      </c>
      <c r="J180" s="12">
        <f>IF(A180="","",YEAR(A180))</f>
      </c>
      <c r="K180" s="12">
        <f>IF(E180="","",MONTH(E180))</f>
      </c>
      <c r="L180" s="12">
        <f>IF(E180="","",YEAR(E180))</f>
      </c>
    </row>
    <row r="181" spans="1:12" x14ac:dyDescent="0.25">
      <c r="A181" s="10"/>
      <c r="B181" s="9"/>
      <c r="C181" s="9"/>
      <c r="D181" s="11"/>
      <c r="E181" s="10"/>
      <c r="F181" s="12">
        <f>IF(A181="","",IF(E181&lt;&gt;"","PAID",IF(Settings!$E$6-A181&gt;Settings!$E$4,"OVERDUE","OPEN")))</f>
      </c>
      <c r="G181" s="13">
        <f>IF(A181="","",IF(E181="",N(D181),0))</f>
      </c>
      <c r="H181" s="13">
        <f>IF(A181="","",IF(F181="OVERDUE",N(D181),0))</f>
      </c>
      <c r="I181" s="12">
        <f>IF(A181="","",MONTH(A181))</f>
      </c>
      <c r="J181" s="12">
        <f>IF(A181="","",YEAR(A181))</f>
      </c>
      <c r="K181" s="12">
        <f>IF(E181="","",MONTH(E181))</f>
      </c>
      <c r="L181" s="12">
        <f>IF(E181="","",YEAR(E181))</f>
      </c>
    </row>
    <row r="182" spans="1:12" x14ac:dyDescent="0.25">
      <c r="A182" s="10"/>
      <c r="B182" s="9"/>
      <c r="C182" s="9"/>
      <c r="D182" s="11"/>
      <c r="E182" s="10"/>
      <c r="F182" s="12">
        <f>IF(A182="","",IF(E182&lt;&gt;"","PAID",IF(Settings!$E$6-A182&gt;Settings!$E$4,"OVERDUE","OPEN")))</f>
      </c>
      <c r="G182" s="13">
        <f>IF(A182="","",IF(E182="",N(D182),0))</f>
      </c>
      <c r="H182" s="13">
        <f>IF(A182="","",IF(F182="OVERDUE",N(D182),0))</f>
      </c>
      <c r="I182" s="12">
        <f>IF(A182="","",MONTH(A182))</f>
      </c>
      <c r="J182" s="12">
        <f>IF(A182="","",YEAR(A182))</f>
      </c>
      <c r="K182" s="12">
        <f>IF(E182="","",MONTH(E182))</f>
      </c>
      <c r="L182" s="12">
        <f>IF(E182="","",YEAR(E182))</f>
      </c>
    </row>
    <row r="183" spans="1:12" x14ac:dyDescent="0.25">
      <c r="A183" s="10"/>
      <c r="B183" s="9"/>
      <c r="C183" s="9"/>
      <c r="D183" s="11"/>
      <c r="E183" s="10"/>
      <c r="F183" s="12">
        <f>IF(A183="","",IF(E183&lt;&gt;"","PAID",IF(Settings!$E$6-A183&gt;Settings!$E$4,"OVERDUE","OPEN")))</f>
      </c>
      <c r="G183" s="13">
        <f>IF(A183="","",IF(E183="",N(D183),0))</f>
      </c>
      <c r="H183" s="13">
        <f>IF(A183="","",IF(F183="OVERDUE",N(D183),0))</f>
      </c>
      <c r="I183" s="12">
        <f>IF(A183="","",MONTH(A183))</f>
      </c>
      <c r="J183" s="12">
        <f>IF(A183="","",YEAR(A183))</f>
      </c>
      <c r="K183" s="12">
        <f>IF(E183="","",MONTH(E183))</f>
      </c>
      <c r="L183" s="12">
        <f>IF(E183="","",YEAR(E183))</f>
      </c>
    </row>
    <row r="184" spans="1:12" x14ac:dyDescent="0.25">
      <c r="A184" s="10"/>
      <c r="B184" s="9"/>
      <c r="C184" s="9"/>
      <c r="D184" s="11"/>
      <c r="E184" s="10"/>
      <c r="F184" s="12">
        <f>IF(A184="","",IF(E184&lt;&gt;"","PAID",IF(Settings!$E$6-A184&gt;Settings!$E$4,"OVERDUE","OPEN")))</f>
      </c>
      <c r="G184" s="13">
        <f>IF(A184="","",IF(E184="",N(D184),0))</f>
      </c>
      <c r="H184" s="13">
        <f>IF(A184="","",IF(F184="OVERDUE",N(D184),0))</f>
      </c>
      <c r="I184" s="12">
        <f>IF(A184="","",MONTH(A184))</f>
      </c>
      <c r="J184" s="12">
        <f>IF(A184="","",YEAR(A184))</f>
      </c>
      <c r="K184" s="12">
        <f>IF(E184="","",MONTH(E184))</f>
      </c>
      <c r="L184" s="12">
        <f>IF(E184="","",YEAR(E184))</f>
      </c>
    </row>
    <row r="185" spans="1:12" x14ac:dyDescent="0.25">
      <c r="A185" s="10"/>
      <c r="B185" s="9"/>
      <c r="C185" s="9"/>
      <c r="D185" s="11"/>
      <c r="E185" s="10"/>
      <c r="F185" s="12">
        <f>IF(A185="","",IF(E185&lt;&gt;"","PAID",IF(Settings!$E$6-A185&gt;Settings!$E$4,"OVERDUE","OPEN")))</f>
      </c>
      <c r="G185" s="13">
        <f>IF(A185="","",IF(E185="",N(D185),0))</f>
      </c>
      <c r="H185" s="13">
        <f>IF(A185="","",IF(F185="OVERDUE",N(D185),0))</f>
      </c>
      <c r="I185" s="12">
        <f>IF(A185="","",MONTH(A185))</f>
      </c>
      <c r="J185" s="12">
        <f>IF(A185="","",YEAR(A185))</f>
      </c>
      <c r="K185" s="12">
        <f>IF(E185="","",MONTH(E185))</f>
      </c>
      <c r="L185" s="12">
        <f>IF(E185="","",YEAR(E185))</f>
      </c>
    </row>
    <row r="186" spans="1:12" x14ac:dyDescent="0.25">
      <c r="A186" s="10"/>
      <c r="B186" s="9"/>
      <c r="C186" s="9"/>
      <c r="D186" s="11"/>
      <c r="E186" s="10"/>
      <c r="F186" s="12">
        <f>IF(A186="","",IF(E186&lt;&gt;"","PAID",IF(Settings!$E$6-A186&gt;Settings!$E$4,"OVERDUE","OPEN")))</f>
      </c>
      <c r="G186" s="13">
        <f>IF(A186="","",IF(E186="",N(D186),0))</f>
      </c>
      <c r="H186" s="13">
        <f>IF(A186="","",IF(F186="OVERDUE",N(D186),0))</f>
      </c>
      <c r="I186" s="12">
        <f>IF(A186="","",MONTH(A186))</f>
      </c>
      <c r="J186" s="12">
        <f>IF(A186="","",YEAR(A186))</f>
      </c>
      <c r="K186" s="12">
        <f>IF(E186="","",MONTH(E186))</f>
      </c>
      <c r="L186" s="12">
        <f>IF(E186="","",YEAR(E186))</f>
      </c>
    </row>
    <row r="187" spans="1:12" x14ac:dyDescent="0.25">
      <c r="A187" s="10"/>
      <c r="B187" s="9"/>
      <c r="C187" s="9"/>
      <c r="D187" s="11"/>
      <c r="E187" s="10"/>
      <c r="F187" s="12">
        <f>IF(A187="","",IF(E187&lt;&gt;"","PAID",IF(Settings!$E$6-A187&gt;Settings!$E$4,"OVERDUE","OPEN")))</f>
      </c>
      <c r="G187" s="13">
        <f>IF(A187="","",IF(E187="",N(D187),0))</f>
      </c>
      <c r="H187" s="13">
        <f>IF(A187="","",IF(F187="OVERDUE",N(D187),0))</f>
      </c>
      <c r="I187" s="12">
        <f>IF(A187="","",MONTH(A187))</f>
      </c>
      <c r="J187" s="12">
        <f>IF(A187="","",YEAR(A187))</f>
      </c>
      <c r="K187" s="12">
        <f>IF(E187="","",MONTH(E187))</f>
      </c>
      <c r="L187" s="12">
        <f>IF(E187="","",YEAR(E187))</f>
      </c>
    </row>
    <row r="188" spans="1:12" x14ac:dyDescent="0.25">
      <c r="A188" s="10"/>
      <c r="B188" s="9"/>
      <c r="C188" s="9"/>
      <c r="D188" s="11"/>
      <c r="E188" s="10"/>
      <c r="F188" s="12">
        <f>IF(A188="","",IF(E188&lt;&gt;"","PAID",IF(Settings!$E$6-A188&gt;Settings!$E$4,"OVERDUE","OPEN")))</f>
      </c>
      <c r="G188" s="13">
        <f>IF(A188="","",IF(E188="",N(D188),0))</f>
      </c>
      <c r="H188" s="13">
        <f>IF(A188="","",IF(F188="OVERDUE",N(D188),0))</f>
      </c>
      <c r="I188" s="12">
        <f>IF(A188="","",MONTH(A188))</f>
      </c>
      <c r="J188" s="12">
        <f>IF(A188="","",YEAR(A188))</f>
      </c>
      <c r="K188" s="12">
        <f>IF(E188="","",MONTH(E188))</f>
      </c>
      <c r="L188" s="12">
        <f>IF(E188="","",YEAR(E188))</f>
      </c>
    </row>
    <row r="189" spans="1:12" x14ac:dyDescent="0.25">
      <c r="A189" s="10"/>
      <c r="B189" s="9"/>
      <c r="C189" s="9"/>
      <c r="D189" s="11"/>
      <c r="E189" s="10"/>
      <c r="F189" s="12">
        <f>IF(A189="","",IF(E189&lt;&gt;"","PAID",IF(Settings!$E$6-A189&gt;Settings!$E$4,"OVERDUE","OPEN")))</f>
      </c>
      <c r="G189" s="13">
        <f>IF(A189="","",IF(E189="",N(D189),0))</f>
      </c>
      <c r="H189" s="13">
        <f>IF(A189="","",IF(F189="OVERDUE",N(D189),0))</f>
      </c>
      <c r="I189" s="12">
        <f>IF(A189="","",MONTH(A189))</f>
      </c>
      <c r="J189" s="12">
        <f>IF(A189="","",YEAR(A189))</f>
      </c>
      <c r="K189" s="12">
        <f>IF(E189="","",MONTH(E189))</f>
      </c>
      <c r="L189" s="12">
        <f>IF(E189="","",YEAR(E189))</f>
      </c>
    </row>
    <row r="190" spans="1:12" x14ac:dyDescent="0.25">
      <c r="A190" s="10"/>
      <c r="B190" s="9"/>
      <c r="C190" s="9"/>
      <c r="D190" s="11"/>
      <c r="E190" s="10"/>
      <c r="F190" s="12">
        <f>IF(A190="","",IF(E190&lt;&gt;"","PAID",IF(Settings!$E$6-A190&gt;Settings!$E$4,"OVERDUE","OPEN")))</f>
      </c>
      <c r="G190" s="13">
        <f>IF(A190="","",IF(E190="",N(D190),0))</f>
      </c>
      <c r="H190" s="13">
        <f>IF(A190="","",IF(F190="OVERDUE",N(D190),0))</f>
      </c>
      <c r="I190" s="12">
        <f>IF(A190="","",MONTH(A190))</f>
      </c>
      <c r="J190" s="12">
        <f>IF(A190="","",YEAR(A190))</f>
      </c>
      <c r="K190" s="12">
        <f>IF(E190="","",MONTH(E190))</f>
      </c>
      <c r="L190" s="12">
        <f>IF(E190="","",YEAR(E190))</f>
      </c>
    </row>
    <row r="191" spans="1:12" x14ac:dyDescent="0.25">
      <c r="A191" s="10"/>
      <c r="B191" s="9"/>
      <c r="C191" s="9"/>
      <c r="D191" s="11"/>
      <c r="E191" s="10"/>
      <c r="F191" s="12">
        <f>IF(A191="","",IF(E191&lt;&gt;"","PAID",IF(Settings!$E$6-A191&gt;Settings!$E$4,"OVERDUE","OPEN")))</f>
      </c>
      <c r="G191" s="13">
        <f>IF(A191="","",IF(E191="",N(D191),0))</f>
      </c>
      <c r="H191" s="13">
        <f>IF(A191="","",IF(F191="OVERDUE",N(D191),0))</f>
      </c>
      <c r="I191" s="12">
        <f>IF(A191="","",MONTH(A191))</f>
      </c>
      <c r="J191" s="12">
        <f>IF(A191="","",YEAR(A191))</f>
      </c>
      <c r="K191" s="12">
        <f>IF(E191="","",MONTH(E191))</f>
      </c>
      <c r="L191" s="12">
        <f>IF(E191="","",YEAR(E191))</f>
      </c>
    </row>
    <row r="192" spans="1:12" x14ac:dyDescent="0.25">
      <c r="A192" s="10"/>
      <c r="B192" s="9"/>
      <c r="C192" s="9"/>
      <c r="D192" s="11"/>
      <c r="E192" s="10"/>
      <c r="F192" s="12">
        <f>IF(A192="","",IF(E192&lt;&gt;"","PAID",IF(Settings!$E$6-A192&gt;Settings!$E$4,"OVERDUE","OPEN")))</f>
      </c>
      <c r="G192" s="13">
        <f>IF(A192="","",IF(E192="",N(D192),0))</f>
      </c>
      <c r="H192" s="13">
        <f>IF(A192="","",IF(F192="OVERDUE",N(D192),0))</f>
      </c>
      <c r="I192" s="12">
        <f>IF(A192="","",MONTH(A192))</f>
      </c>
      <c r="J192" s="12">
        <f>IF(A192="","",YEAR(A192))</f>
      </c>
      <c r="K192" s="12">
        <f>IF(E192="","",MONTH(E192))</f>
      </c>
      <c r="L192" s="12">
        <f>IF(E192="","",YEAR(E192))</f>
      </c>
    </row>
    <row r="193" spans="1:12" x14ac:dyDescent="0.25">
      <c r="A193" s="10"/>
      <c r="B193" s="9"/>
      <c r="C193" s="9"/>
      <c r="D193" s="11"/>
      <c r="E193" s="10"/>
      <c r="F193" s="12">
        <f>IF(A193="","",IF(E193&lt;&gt;"","PAID",IF(Settings!$E$6-A193&gt;Settings!$E$4,"OVERDUE","OPEN")))</f>
      </c>
      <c r="G193" s="13">
        <f>IF(A193="","",IF(E193="",N(D193),0))</f>
      </c>
      <c r="H193" s="13">
        <f>IF(A193="","",IF(F193="OVERDUE",N(D193),0))</f>
      </c>
      <c r="I193" s="12">
        <f>IF(A193="","",MONTH(A193))</f>
      </c>
      <c r="J193" s="12">
        <f>IF(A193="","",YEAR(A193))</f>
      </c>
      <c r="K193" s="12">
        <f>IF(E193="","",MONTH(E193))</f>
      </c>
      <c r="L193" s="12">
        <f>IF(E193="","",YEAR(E193))</f>
      </c>
    </row>
    <row r="194" spans="1:12" x14ac:dyDescent="0.25">
      <c r="A194" s="10"/>
      <c r="B194" s="9"/>
      <c r="C194" s="9"/>
      <c r="D194" s="11"/>
      <c r="E194" s="10"/>
      <c r="F194" s="12">
        <f>IF(A194="","",IF(E194&lt;&gt;"","PAID",IF(Settings!$E$6-A194&gt;Settings!$E$4,"OVERDUE","OPEN")))</f>
      </c>
      <c r="G194" s="13">
        <f>IF(A194="","",IF(E194="",N(D194),0))</f>
      </c>
      <c r="H194" s="13">
        <f>IF(A194="","",IF(F194="OVERDUE",N(D194),0))</f>
      </c>
      <c r="I194" s="12">
        <f>IF(A194="","",MONTH(A194))</f>
      </c>
      <c r="J194" s="12">
        <f>IF(A194="","",YEAR(A194))</f>
      </c>
      <c r="K194" s="12">
        <f>IF(E194="","",MONTH(E194))</f>
      </c>
      <c r="L194" s="12">
        <f>IF(E194="","",YEAR(E194))</f>
      </c>
    </row>
    <row r="195" spans="1:12" x14ac:dyDescent="0.25">
      <c r="A195" s="10"/>
      <c r="B195" s="9"/>
      <c r="C195" s="9"/>
      <c r="D195" s="11"/>
      <c r="E195" s="10"/>
      <c r="F195" s="12">
        <f>IF(A195="","",IF(E195&lt;&gt;"","PAID",IF(Settings!$E$6-A195&gt;Settings!$E$4,"OVERDUE","OPEN")))</f>
      </c>
      <c r="G195" s="13">
        <f>IF(A195="","",IF(E195="",N(D195),0))</f>
      </c>
      <c r="H195" s="13">
        <f>IF(A195="","",IF(F195="OVERDUE",N(D195),0))</f>
      </c>
      <c r="I195" s="12">
        <f>IF(A195="","",MONTH(A195))</f>
      </c>
      <c r="J195" s="12">
        <f>IF(A195="","",YEAR(A195))</f>
      </c>
      <c r="K195" s="12">
        <f>IF(E195="","",MONTH(E195))</f>
      </c>
      <c r="L195" s="12">
        <f>IF(E195="","",YEAR(E195))</f>
      </c>
    </row>
    <row r="196" spans="1:12" x14ac:dyDescent="0.25">
      <c r="A196" s="10"/>
      <c r="B196" s="9"/>
      <c r="C196" s="9"/>
      <c r="D196" s="11"/>
      <c r="E196" s="10"/>
      <c r="F196" s="12">
        <f>IF(A196="","",IF(E196&lt;&gt;"","PAID",IF(Settings!$E$6-A196&gt;Settings!$E$4,"OVERDUE","OPEN")))</f>
      </c>
      <c r="G196" s="13">
        <f>IF(A196="","",IF(E196="",N(D196),0))</f>
      </c>
      <c r="H196" s="13">
        <f>IF(A196="","",IF(F196="OVERDUE",N(D196),0))</f>
      </c>
      <c r="I196" s="12">
        <f>IF(A196="","",MONTH(A196))</f>
      </c>
      <c r="J196" s="12">
        <f>IF(A196="","",YEAR(A196))</f>
      </c>
      <c r="K196" s="12">
        <f>IF(E196="","",MONTH(E196))</f>
      </c>
      <c r="L196" s="12">
        <f>IF(E196="","",YEAR(E196))</f>
      </c>
    </row>
    <row r="197" spans="1:12" x14ac:dyDescent="0.25">
      <c r="A197" s="10"/>
      <c r="B197" s="9"/>
      <c r="C197" s="9"/>
      <c r="D197" s="11"/>
      <c r="E197" s="10"/>
      <c r="F197" s="12">
        <f>IF(A197="","",IF(E197&lt;&gt;"","PAID",IF(Settings!$E$6-A197&gt;Settings!$E$4,"OVERDUE","OPEN")))</f>
      </c>
      <c r="G197" s="13">
        <f>IF(A197="","",IF(E197="",N(D197),0))</f>
      </c>
      <c r="H197" s="13">
        <f>IF(A197="","",IF(F197="OVERDUE",N(D197),0))</f>
      </c>
      <c r="I197" s="12">
        <f>IF(A197="","",MONTH(A197))</f>
      </c>
      <c r="J197" s="12">
        <f>IF(A197="","",YEAR(A197))</f>
      </c>
      <c r="K197" s="12">
        <f>IF(E197="","",MONTH(E197))</f>
      </c>
      <c r="L197" s="12">
        <f>IF(E197="","",YEAR(E197))</f>
      </c>
    </row>
    <row r="198" spans="1:12" x14ac:dyDescent="0.25">
      <c r="A198" s="10"/>
      <c r="B198" s="9"/>
      <c r="C198" s="9"/>
      <c r="D198" s="11"/>
      <c r="E198" s="10"/>
      <c r="F198" s="12">
        <f>IF(A198="","",IF(E198&lt;&gt;"","PAID",IF(Settings!$E$6-A198&gt;Settings!$E$4,"OVERDUE","OPEN")))</f>
      </c>
      <c r="G198" s="13">
        <f>IF(A198="","",IF(E198="",N(D198),0))</f>
      </c>
      <c r="H198" s="13">
        <f>IF(A198="","",IF(F198="OVERDUE",N(D198),0))</f>
      </c>
      <c r="I198" s="12">
        <f>IF(A198="","",MONTH(A198))</f>
      </c>
      <c r="J198" s="12">
        <f>IF(A198="","",YEAR(A198))</f>
      </c>
      <c r="K198" s="12">
        <f>IF(E198="","",MONTH(E198))</f>
      </c>
      <c r="L198" s="12">
        <f>IF(E198="","",YEAR(E198))</f>
      </c>
    </row>
    <row r="199" spans="1:12" x14ac:dyDescent="0.25">
      <c r="A199" s="10"/>
      <c r="B199" s="9"/>
      <c r="C199" s="9"/>
      <c r="D199" s="11"/>
      <c r="E199" s="10"/>
      <c r="F199" s="12">
        <f>IF(A199="","",IF(E199&lt;&gt;"","PAID",IF(Settings!$E$6-A199&gt;Settings!$E$4,"OVERDUE","OPEN")))</f>
      </c>
      <c r="G199" s="13">
        <f>IF(A199="","",IF(E199="",N(D199),0))</f>
      </c>
      <c r="H199" s="13">
        <f>IF(A199="","",IF(F199="OVERDUE",N(D199),0))</f>
      </c>
      <c r="I199" s="12">
        <f>IF(A199="","",MONTH(A199))</f>
      </c>
      <c r="J199" s="12">
        <f>IF(A199="","",YEAR(A199))</f>
      </c>
      <c r="K199" s="12">
        <f>IF(E199="","",MONTH(E199))</f>
      </c>
      <c r="L199" s="12">
        <f>IF(E199="","",YEAR(E199))</f>
      </c>
    </row>
    <row r="200" spans="1:12" x14ac:dyDescent="0.25">
      <c r="A200" s="10"/>
      <c r="B200" s="9"/>
      <c r="C200" s="9"/>
      <c r="D200" s="11"/>
      <c r="E200" s="10"/>
      <c r="F200" s="12">
        <f>IF(A200="","",IF(E200&lt;&gt;"","PAID",IF(Settings!$E$6-A200&gt;Settings!$E$4,"OVERDUE","OPEN")))</f>
      </c>
      <c r="G200" s="13">
        <f>IF(A200="","",IF(E200="",N(D200),0))</f>
      </c>
      <c r="H200" s="13">
        <f>IF(A200="","",IF(F200="OVERDUE",N(D200),0))</f>
      </c>
      <c r="I200" s="12">
        <f>IF(A200="","",MONTH(A200))</f>
      </c>
      <c r="J200" s="12">
        <f>IF(A200="","",YEAR(A200))</f>
      </c>
      <c r="K200" s="12">
        <f>IF(E200="","",MONTH(E200))</f>
      </c>
      <c r="L200" s="12">
        <f>IF(E200="","",YEAR(E200))</f>
      </c>
    </row>
    <row r="201" spans="1:12" x14ac:dyDescent="0.25">
      <c r="A201" s="10"/>
      <c r="B201" s="9"/>
      <c r="C201" s="9"/>
      <c r="D201" s="11"/>
      <c r="E201" s="10"/>
      <c r="F201" s="12">
        <f>IF(A201="","",IF(E201&lt;&gt;"","PAID",IF(Settings!$E$6-A201&gt;Settings!$E$4,"OVERDUE","OPEN")))</f>
      </c>
      <c r="G201" s="13">
        <f>IF(A201="","",IF(E201="",N(D201),0))</f>
      </c>
      <c r="H201" s="13">
        <f>IF(A201="","",IF(F201="OVERDUE",N(D201),0))</f>
      </c>
      <c r="I201" s="12">
        <f>IF(A201="","",MONTH(A201))</f>
      </c>
      <c r="J201" s="12">
        <f>IF(A201="","",YEAR(A201))</f>
      </c>
      <c r="K201" s="12">
        <f>IF(E201="","",MONTH(E201))</f>
      </c>
      <c r="L201" s="12">
        <f>IF(E201="","",YEAR(E201))</f>
      </c>
    </row>
    <row r="202" spans="1:12" x14ac:dyDescent="0.25">
      <c r="A202" s="10"/>
      <c r="B202" s="9"/>
      <c r="C202" s="9"/>
      <c r="D202" s="11"/>
      <c r="E202" s="10"/>
      <c r="F202" s="12">
        <f>IF(A202="","",IF(E202&lt;&gt;"","PAID",IF(Settings!$E$6-A202&gt;Settings!$E$4,"OVERDUE","OPEN")))</f>
      </c>
      <c r="G202" s="13">
        <f>IF(A202="","",IF(E202="",N(D202),0))</f>
      </c>
      <c r="H202" s="13">
        <f>IF(A202="","",IF(F202="OVERDUE",N(D202),0))</f>
      </c>
      <c r="I202" s="12">
        <f>IF(A202="","",MONTH(A202))</f>
      </c>
      <c r="J202" s="12">
        <f>IF(A202="","",YEAR(A202))</f>
      </c>
      <c r="K202" s="12">
        <f>IF(E202="","",MONTH(E202))</f>
      </c>
      <c r="L202" s="12">
        <f>IF(E202="","",YEAR(E202))</f>
      </c>
    </row>
    <row r="203" spans="1:12" x14ac:dyDescent="0.25">
      <c r="A203" s="10"/>
      <c r="B203" s="9"/>
      <c r="C203" s="9"/>
      <c r="D203" s="11"/>
      <c r="E203" s="10"/>
      <c r="F203" s="12">
        <f>IF(A203="","",IF(E203&lt;&gt;"","PAID",IF(Settings!$E$6-A203&gt;Settings!$E$4,"OVERDUE","OPEN")))</f>
      </c>
      <c r="G203" s="13">
        <f>IF(A203="","",IF(E203="",N(D203),0))</f>
      </c>
      <c r="H203" s="13">
        <f>IF(A203="","",IF(F203="OVERDUE",N(D203),0))</f>
      </c>
      <c r="I203" s="12">
        <f>IF(A203="","",MONTH(A203))</f>
      </c>
      <c r="J203" s="12">
        <f>IF(A203="","",YEAR(A203))</f>
      </c>
      <c r="K203" s="12">
        <f>IF(E203="","",MONTH(E203))</f>
      </c>
      <c r="L203" s="12">
        <f>IF(E203="","",YEAR(E203))</f>
      </c>
    </row>
    <row r="204" spans="1:12" x14ac:dyDescent="0.25">
      <c r="A204" s="10"/>
      <c r="B204" s="9"/>
      <c r="C204" s="9"/>
      <c r="D204" s="11"/>
      <c r="E204" s="10"/>
      <c r="F204" s="12">
        <f>IF(A204="","",IF(E204&lt;&gt;"","PAID",IF(Settings!$E$6-A204&gt;Settings!$E$4,"OVERDUE","OPEN")))</f>
      </c>
      <c r="G204" s="13">
        <f>IF(A204="","",IF(E204="",N(D204),0))</f>
      </c>
      <c r="H204" s="13">
        <f>IF(A204="","",IF(F204="OVERDUE",N(D204),0))</f>
      </c>
      <c r="I204" s="12">
        <f>IF(A204="","",MONTH(A204))</f>
      </c>
      <c r="J204" s="12">
        <f>IF(A204="","",YEAR(A204))</f>
      </c>
      <c r="K204" s="12">
        <f>IF(E204="","",MONTH(E204))</f>
      </c>
      <c r="L204" s="12">
        <f>IF(E204="","",YEAR(E204))</f>
      </c>
    </row>
    <row r="205" spans="1:12" x14ac:dyDescent="0.25">
      <c r="A205" s="10"/>
      <c r="B205" s="9"/>
      <c r="C205" s="9"/>
      <c r="D205" s="11"/>
      <c r="E205" s="10"/>
      <c r="F205" s="12">
        <f>IF(A205="","",IF(E205&lt;&gt;"","PAID",IF(Settings!$E$6-A205&gt;Settings!$E$4,"OVERDUE","OPEN")))</f>
      </c>
      <c r="G205" s="13">
        <f>IF(A205="","",IF(E205="",N(D205),0))</f>
      </c>
      <c r="H205" s="13">
        <f>IF(A205="","",IF(F205="OVERDUE",N(D205),0))</f>
      </c>
      <c r="I205" s="12">
        <f>IF(A205="","",MONTH(A205))</f>
      </c>
      <c r="J205" s="12">
        <f>IF(A205="","",YEAR(A205))</f>
      </c>
      <c r="K205" s="12">
        <f>IF(E205="","",MONTH(E205))</f>
      </c>
      <c r="L205" s="12">
        <f>IF(E205="","",YEAR(E205))</f>
      </c>
    </row>
    <row r="206" spans="1:12" x14ac:dyDescent="0.25">
      <c r="A206" s="10"/>
      <c r="B206" s="9"/>
      <c r="C206" s="9"/>
      <c r="D206" s="11"/>
      <c r="E206" s="10"/>
      <c r="F206" s="12">
        <f>IF(A206="","",IF(E206&lt;&gt;"","PAID",IF(Settings!$E$6-A206&gt;Settings!$E$4,"OVERDUE","OPEN")))</f>
      </c>
      <c r="G206" s="13">
        <f>IF(A206="","",IF(E206="",N(D206),0))</f>
      </c>
      <c r="H206" s="13">
        <f>IF(A206="","",IF(F206="OVERDUE",N(D206),0))</f>
      </c>
      <c r="I206" s="12">
        <f>IF(A206="","",MONTH(A206))</f>
      </c>
      <c r="J206" s="12">
        <f>IF(A206="","",YEAR(A206))</f>
      </c>
      <c r="K206" s="12">
        <f>IF(E206="","",MONTH(E206))</f>
      </c>
      <c r="L206" s="12">
        <f>IF(E206="","",YEAR(E206))</f>
      </c>
    </row>
    <row r="207" spans="1:12" x14ac:dyDescent="0.25">
      <c r="A207" s="10"/>
      <c r="B207" s="9"/>
      <c r="C207" s="9"/>
      <c r="D207" s="11"/>
      <c r="E207" s="10"/>
      <c r="F207" s="12">
        <f>IF(A207="","",IF(E207&lt;&gt;"","PAID",IF(Settings!$E$6-A207&gt;Settings!$E$4,"OVERDUE","OPEN")))</f>
      </c>
      <c r="G207" s="13">
        <f>IF(A207="","",IF(E207="",N(D207),0))</f>
      </c>
      <c r="H207" s="13">
        <f>IF(A207="","",IF(F207="OVERDUE",N(D207),0))</f>
      </c>
      <c r="I207" s="12">
        <f>IF(A207="","",MONTH(A207))</f>
      </c>
      <c r="J207" s="12">
        <f>IF(A207="","",YEAR(A207))</f>
      </c>
      <c r="K207" s="12">
        <f>IF(E207="","",MONTH(E207))</f>
      </c>
      <c r="L207" s="12">
        <f>IF(E207="","",YEAR(E207))</f>
      </c>
    </row>
    <row r="208" spans="1:12" x14ac:dyDescent="0.25">
      <c r="A208" s="10"/>
      <c r="B208" s="9"/>
      <c r="C208" s="9"/>
      <c r="D208" s="11"/>
      <c r="E208" s="10"/>
      <c r="F208" s="12">
        <f>IF(A208="","",IF(E208&lt;&gt;"","PAID",IF(Settings!$E$6-A208&gt;Settings!$E$4,"OVERDUE","OPEN")))</f>
      </c>
      <c r="G208" s="13">
        <f>IF(A208="","",IF(E208="",N(D208),0))</f>
      </c>
      <c r="H208" s="13">
        <f>IF(A208="","",IF(F208="OVERDUE",N(D208),0))</f>
      </c>
      <c r="I208" s="12">
        <f>IF(A208="","",MONTH(A208))</f>
      </c>
      <c r="J208" s="12">
        <f>IF(A208="","",YEAR(A208))</f>
      </c>
      <c r="K208" s="12">
        <f>IF(E208="","",MONTH(E208))</f>
      </c>
      <c r="L208" s="12">
        <f>IF(E208="","",YEAR(E208))</f>
      </c>
    </row>
    <row r="209" spans="1:12" x14ac:dyDescent="0.25">
      <c r="A209" s="10"/>
      <c r="B209" s="9"/>
      <c r="C209" s="9"/>
      <c r="D209" s="11"/>
      <c r="E209" s="10"/>
      <c r="F209" s="12">
        <f>IF(A209="","",IF(E209&lt;&gt;"","PAID",IF(Settings!$E$6-A209&gt;Settings!$E$4,"OVERDUE","OPEN")))</f>
      </c>
      <c r="G209" s="13">
        <f>IF(A209="","",IF(E209="",N(D209),0))</f>
      </c>
      <c r="H209" s="13">
        <f>IF(A209="","",IF(F209="OVERDUE",N(D209),0))</f>
      </c>
      <c r="I209" s="12">
        <f>IF(A209="","",MONTH(A209))</f>
      </c>
      <c r="J209" s="12">
        <f>IF(A209="","",YEAR(A209))</f>
      </c>
      <c r="K209" s="12">
        <f>IF(E209="","",MONTH(E209))</f>
      </c>
      <c r="L209" s="12">
        <f>IF(E209="","",YEAR(E209))</f>
      </c>
    </row>
    <row r="210" spans="1:12" x14ac:dyDescent="0.25">
      <c r="A210" s="10"/>
      <c r="B210" s="9"/>
      <c r="C210" s="9"/>
      <c r="D210" s="11"/>
      <c r="E210" s="10"/>
      <c r="F210" s="12">
        <f>IF(A210="","",IF(E210&lt;&gt;"","PAID",IF(Settings!$E$6-A210&gt;Settings!$E$4,"OVERDUE","OPEN")))</f>
      </c>
      <c r="G210" s="13">
        <f>IF(A210="","",IF(E210="",N(D210),0))</f>
      </c>
      <c r="H210" s="13">
        <f>IF(A210="","",IF(F210="OVERDUE",N(D210),0))</f>
      </c>
      <c r="I210" s="12">
        <f>IF(A210="","",MONTH(A210))</f>
      </c>
      <c r="J210" s="12">
        <f>IF(A210="","",YEAR(A210))</f>
      </c>
      <c r="K210" s="12">
        <f>IF(E210="","",MONTH(E210))</f>
      </c>
      <c r="L210" s="12">
        <f>IF(E210="","",YEAR(E210))</f>
      </c>
    </row>
    <row r="211" spans="1:12" x14ac:dyDescent="0.25">
      <c r="A211" s="10"/>
      <c r="B211" s="9"/>
      <c r="C211" s="9"/>
      <c r="D211" s="11"/>
      <c r="E211" s="10"/>
      <c r="F211" s="12">
        <f>IF(A211="","",IF(E211&lt;&gt;"","PAID",IF(Settings!$E$6-A211&gt;Settings!$E$4,"OVERDUE","OPEN")))</f>
      </c>
      <c r="G211" s="13">
        <f>IF(A211="","",IF(E211="",N(D211),0))</f>
      </c>
      <c r="H211" s="13">
        <f>IF(A211="","",IF(F211="OVERDUE",N(D211),0))</f>
      </c>
      <c r="I211" s="12">
        <f>IF(A211="","",MONTH(A211))</f>
      </c>
      <c r="J211" s="12">
        <f>IF(A211="","",YEAR(A211))</f>
      </c>
      <c r="K211" s="12">
        <f>IF(E211="","",MONTH(E211))</f>
      </c>
      <c r="L211" s="12">
        <f>IF(E211="","",YEAR(E211))</f>
      </c>
    </row>
    <row r="212" spans="1:12" x14ac:dyDescent="0.25">
      <c r="A212" s="10"/>
      <c r="B212" s="9"/>
      <c r="C212" s="9"/>
      <c r="D212" s="11"/>
      <c r="E212" s="10"/>
      <c r="F212" s="12">
        <f>IF(A212="","",IF(E212&lt;&gt;"","PAID",IF(Settings!$E$6-A212&gt;Settings!$E$4,"OVERDUE","OPEN")))</f>
      </c>
      <c r="G212" s="13">
        <f>IF(A212="","",IF(E212="",N(D212),0))</f>
      </c>
      <c r="H212" s="13">
        <f>IF(A212="","",IF(F212="OVERDUE",N(D212),0))</f>
      </c>
      <c r="I212" s="12">
        <f>IF(A212="","",MONTH(A212))</f>
      </c>
      <c r="J212" s="12">
        <f>IF(A212="","",YEAR(A212))</f>
      </c>
      <c r="K212" s="12">
        <f>IF(E212="","",MONTH(E212))</f>
      </c>
      <c r="L212" s="12">
        <f>IF(E212="","",YEAR(E212))</f>
      </c>
    </row>
    <row r="213" spans="1:12" x14ac:dyDescent="0.25">
      <c r="A213" s="10"/>
      <c r="B213" s="9"/>
      <c r="C213" s="9"/>
      <c r="D213" s="11"/>
      <c r="E213" s="10"/>
      <c r="F213" s="12">
        <f>IF(A213="","",IF(E213&lt;&gt;"","PAID",IF(Settings!$E$6-A213&gt;Settings!$E$4,"OVERDUE","OPEN")))</f>
      </c>
      <c r="G213" s="13">
        <f>IF(A213="","",IF(E213="",N(D213),0))</f>
      </c>
      <c r="H213" s="13">
        <f>IF(A213="","",IF(F213="OVERDUE",N(D213),0))</f>
      </c>
      <c r="I213" s="12">
        <f>IF(A213="","",MONTH(A213))</f>
      </c>
      <c r="J213" s="12">
        <f>IF(A213="","",YEAR(A213))</f>
      </c>
      <c r="K213" s="12">
        <f>IF(E213="","",MONTH(E213))</f>
      </c>
      <c r="L213" s="12">
        <f>IF(E213="","",YEAR(E213))</f>
      </c>
    </row>
    <row r="214" spans="1:12" x14ac:dyDescent="0.25">
      <c r="A214" s="10"/>
      <c r="B214" s="9"/>
      <c r="C214" s="9"/>
      <c r="D214" s="11"/>
      <c r="E214" s="10"/>
      <c r="F214" s="12">
        <f>IF(A214="","",IF(E214&lt;&gt;"","PAID",IF(Settings!$E$6-A214&gt;Settings!$E$4,"OVERDUE","OPEN")))</f>
      </c>
      <c r="G214" s="13">
        <f>IF(A214="","",IF(E214="",N(D214),0))</f>
      </c>
      <c r="H214" s="13">
        <f>IF(A214="","",IF(F214="OVERDUE",N(D214),0))</f>
      </c>
      <c r="I214" s="12">
        <f>IF(A214="","",MONTH(A214))</f>
      </c>
      <c r="J214" s="12">
        <f>IF(A214="","",YEAR(A214))</f>
      </c>
      <c r="K214" s="12">
        <f>IF(E214="","",MONTH(E214))</f>
      </c>
      <c r="L214" s="12">
        <f>IF(E214="","",YEAR(E214))</f>
      </c>
    </row>
    <row r="215" spans="1:12" x14ac:dyDescent="0.25">
      <c r="A215" s="10"/>
      <c r="B215" s="9"/>
      <c r="C215" s="9"/>
      <c r="D215" s="11"/>
      <c r="E215" s="10"/>
      <c r="F215" s="12">
        <f>IF(A215="","",IF(E215&lt;&gt;"","PAID",IF(Settings!$E$6-A215&gt;Settings!$E$4,"OVERDUE","OPEN")))</f>
      </c>
      <c r="G215" s="13">
        <f>IF(A215="","",IF(E215="",N(D215),0))</f>
      </c>
      <c r="H215" s="13">
        <f>IF(A215="","",IF(F215="OVERDUE",N(D215),0))</f>
      </c>
      <c r="I215" s="12">
        <f>IF(A215="","",MONTH(A215))</f>
      </c>
      <c r="J215" s="12">
        <f>IF(A215="","",YEAR(A215))</f>
      </c>
      <c r="K215" s="12">
        <f>IF(E215="","",MONTH(E215))</f>
      </c>
      <c r="L215" s="12">
        <f>IF(E215="","",YEAR(E215))</f>
      </c>
    </row>
    <row r="216" spans="1:12" x14ac:dyDescent="0.25">
      <c r="A216" s="10"/>
      <c r="B216" s="9"/>
      <c r="C216" s="9"/>
      <c r="D216" s="11"/>
      <c r="E216" s="10"/>
      <c r="F216" s="12">
        <f>IF(A216="","",IF(E216&lt;&gt;"","PAID",IF(Settings!$E$6-A216&gt;Settings!$E$4,"OVERDUE","OPEN")))</f>
      </c>
      <c r="G216" s="13">
        <f>IF(A216="","",IF(E216="",N(D216),0))</f>
      </c>
      <c r="H216" s="13">
        <f>IF(A216="","",IF(F216="OVERDUE",N(D216),0))</f>
      </c>
      <c r="I216" s="12">
        <f>IF(A216="","",MONTH(A216))</f>
      </c>
      <c r="J216" s="12">
        <f>IF(A216="","",YEAR(A216))</f>
      </c>
      <c r="K216" s="12">
        <f>IF(E216="","",MONTH(E216))</f>
      </c>
      <c r="L216" s="12">
        <f>IF(E216="","",YEAR(E216))</f>
      </c>
    </row>
    <row r="217" spans="1:12" x14ac:dyDescent="0.25">
      <c r="A217" s="10"/>
      <c r="B217" s="9"/>
      <c r="C217" s="9"/>
      <c r="D217" s="11"/>
      <c r="E217" s="10"/>
      <c r="F217" s="12">
        <f>IF(A217="","",IF(E217&lt;&gt;"","PAID",IF(Settings!$E$6-A217&gt;Settings!$E$4,"OVERDUE","OPEN")))</f>
      </c>
      <c r="G217" s="13">
        <f>IF(A217="","",IF(E217="",N(D217),0))</f>
      </c>
      <c r="H217" s="13">
        <f>IF(A217="","",IF(F217="OVERDUE",N(D217),0))</f>
      </c>
      <c r="I217" s="12">
        <f>IF(A217="","",MONTH(A217))</f>
      </c>
      <c r="J217" s="12">
        <f>IF(A217="","",YEAR(A217))</f>
      </c>
      <c r="K217" s="12">
        <f>IF(E217="","",MONTH(E217))</f>
      </c>
      <c r="L217" s="12">
        <f>IF(E217="","",YEAR(E217))</f>
      </c>
    </row>
    <row r="218" spans="1:12" x14ac:dyDescent="0.25">
      <c r="A218" s="10"/>
      <c r="B218" s="9"/>
      <c r="C218" s="9"/>
      <c r="D218" s="11"/>
      <c r="E218" s="10"/>
      <c r="F218" s="12">
        <f>IF(A218="","",IF(E218&lt;&gt;"","PAID",IF(Settings!$E$6-A218&gt;Settings!$E$4,"OVERDUE","OPEN")))</f>
      </c>
      <c r="G218" s="13">
        <f>IF(A218="","",IF(E218="",N(D218),0))</f>
      </c>
      <c r="H218" s="13">
        <f>IF(A218="","",IF(F218="OVERDUE",N(D218),0))</f>
      </c>
      <c r="I218" s="12">
        <f>IF(A218="","",MONTH(A218))</f>
      </c>
      <c r="J218" s="12">
        <f>IF(A218="","",YEAR(A218))</f>
      </c>
      <c r="K218" s="12">
        <f>IF(E218="","",MONTH(E218))</f>
      </c>
      <c r="L218" s="12">
        <f>IF(E218="","",YEAR(E218))</f>
      </c>
    </row>
    <row r="219" spans="1:12" x14ac:dyDescent="0.25">
      <c r="A219" s="10"/>
      <c r="B219" s="9"/>
      <c r="C219" s="9"/>
      <c r="D219" s="11"/>
      <c r="E219" s="10"/>
      <c r="F219" s="12">
        <f>IF(A219="","",IF(E219&lt;&gt;"","PAID",IF(Settings!$E$6-A219&gt;Settings!$E$4,"OVERDUE","OPEN")))</f>
      </c>
      <c r="G219" s="13">
        <f>IF(A219="","",IF(E219="",N(D219),0))</f>
      </c>
      <c r="H219" s="13">
        <f>IF(A219="","",IF(F219="OVERDUE",N(D219),0))</f>
      </c>
      <c r="I219" s="12">
        <f>IF(A219="","",MONTH(A219))</f>
      </c>
      <c r="J219" s="12">
        <f>IF(A219="","",YEAR(A219))</f>
      </c>
      <c r="K219" s="12">
        <f>IF(E219="","",MONTH(E219))</f>
      </c>
      <c r="L219" s="12">
        <f>IF(E219="","",YEAR(E219))</f>
      </c>
    </row>
    <row r="220" spans="1:12" x14ac:dyDescent="0.25">
      <c r="A220" s="10"/>
      <c r="B220" s="9"/>
      <c r="C220" s="9"/>
      <c r="D220" s="11"/>
      <c r="E220" s="10"/>
      <c r="F220" s="12">
        <f>IF(A220="","",IF(E220&lt;&gt;"","PAID",IF(Settings!$E$6-A220&gt;Settings!$E$4,"OVERDUE","OPEN")))</f>
      </c>
      <c r="G220" s="13">
        <f>IF(A220="","",IF(E220="",N(D220),0))</f>
      </c>
      <c r="H220" s="13">
        <f>IF(A220="","",IF(F220="OVERDUE",N(D220),0))</f>
      </c>
      <c r="I220" s="12">
        <f>IF(A220="","",MONTH(A220))</f>
      </c>
      <c r="J220" s="12">
        <f>IF(A220="","",YEAR(A220))</f>
      </c>
      <c r="K220" s="12">
        <f>IF(E220="","",MONTH(E220))</f>
      </c>
      <c r="L220" s="12">
        <f>IF(E220="","",YEAR(E220))</f>
      </c>
    </row>
    <row r="221" spans="1:12" x14ac:dyDescent="0.25">
      <c r="A221" s="10"/>
      <c r="B221" s="9"/>
      <c r="C221" s="9"/>
      <c r="D221" s="11"/>
      <c r="E221" s="10"/>
      <c r="F221" s="12">
        <f>IF(A221="","",IF(E221&lt;&gt;"","PAID",IF(Settings!$E$6-A221&gt;Settings!$E$4,"OVERDUE","OPEN")))</f>
      </c>
      <c r="G221" s="13">
        <f>IF(A221="","",IF(E221="",N(D221),0))</f>
      </c>
      <c r="H221" s="13">
        <f>IF(A221="","",IF(F221="OVERDUE",N(D221),0))</f>
      </c>
      <c r="I221" s="12">
        <f>IF(A221="","",MONTH(A221))</f>
      </c>
      <c r="J221" s="12">
        <f>IF(A221="","",YEAR(A221))</f>
      </c>
      <c r="K221" s="12">
        <f>IF(E221="","",MONTH(E221))</f>
      </c>
      <c r="L221" s="12">
        <f>IF(E221="","",YEAR(E221))</f>
      </c>
    </row>
    <row r="222" spans="1:12" x14ac:dyDescent="0.25">
      <c r="A222" s="10"/>
      <c r="B222" s="9"/>
      <c r="C222" s="9"/>
      <c r="D222" s="11"/>
      <c r="E222" s="10"/>
      <c r="F222" s="12">
        <f>IF(A222="","",IF(E222&lt;&gt;"","PAID",IF(Settings!$E$6-A222&gt;Settings!$E$4,"OVERDUE","OPEN")))</f>
      </c>
      <c r="G222" s="13">
        <f>IF(A222="","",IF(E222="",N(D222),0))</f>
      </c>
      <c r="H222" s="13">
        <f>IF(A222="","",IF(F222="OVERDUE",N(D222),0))</f>
      </c>
      <c r="I222" s="12">
        <f>IF(A222="","",MONTH(A222))</f>
      </c>
      <c r="J222" s="12">
        <f>IF(A222="","",YEAR(A222))</f>
      </c>
      <c r="K222" s="12">
        <f>IF(E222="","",MONTH(E222))</f>
      </c>
      <c r="L222" s="12">
        <f>IF(E222="","",YEAR(E222))</f>
      </c>
    </row>
    <row r="223" spans="1:12" x14ac:dyDescent="0.25">
      <c r="A223" s="10"/>
      <c r="B223" s="9"/>
      <c r="C223" s="9"/>
      <c r="D223" s="11"/>
      <c r="E223" s="10"/>
      <c r="F223" s="12">
        <f>IF(A223="","",IF(E223&lt;&gt;"","PAID",IF(Settings!$E$6-A223&gt;Settings!$E$4,"OVERDUE","OPEN")))</f>
      </c>
      <c r="G223" s="13">
        <f>IF(A223="","",IF(E223="",N(D223),0))</f>
      </c>
      <c r="H223" s="13">
        <f>IF(A223="","",IF(F223="OVERDUE",N(D223),0))</f>
      </c>
      <c r="I223" s="12">
        <f>IF(A223="","",MONTH(A223))</f>
      </c>
      <c r="J223" s="12">
        <f>IF(A223="","",YEAR(A223))</f>
      </c>
      <c r="K223" s="12">
        <f>IF(E223="","",MONTH(E223))</f>
      </c>
      <c r="L223" s="12">
        <f>IF(E223="","",YEAR(E223))</f>
      </c>
    </row>
    <row r="224" spans="1:12" x14ac:dyDescent="0.25">
      <c r="A224" s="10"/>
      <c r="B224" s="9"/>
      <c r="C224" s="9"/>
      <c r="D224" s="11"/>
      <c r="E224" s="10"/>
      <c r="F224" s="12">
        <f>IF(A224="","",IF(E224&lt;&gt;"","PAID",IF(Settings!$E$6-A224&gt;Settings!$E$4,"OVERDUE","OPEN")))</f>
      </c>
      <c r="G224" s="13">
        <f>IF(A224="","",IF(E224="",N(D224),0))</f>
      </c>
      <c r="H224" s="13">
        <f>IF(A224="","",IF(F224="OVERDUE",N(D224),0))</f>
      </c>
      <c r="I224" s="12">
        <f>IF(A224="","",MONTH(A224))</f>
      </c>
      <c r="J224" s="12">
        <f>IF(A224="","",YEAR(A224))</f>
      </c>
      <c r="K224" s="12">
        <f>IF(E224="","",MONTH(E224))</f>
      </c>
      <c r="L224" s="12">
        <f>IF(E224="","",YEAR(E224))</f>
      </c>
    </row>
    <row r="225" spans="1:12" x14ac:dyDescent="0.25">
      <c r="A225" s="10"/>
      <c r="B225" s="9"/>
      <c r="C225" s="9"/>
      <c r="D225" s="11"/>
      <c r="E225" s="10"/>
      <c r="F225" s="12">
        <f>IF(A225="","",IF(E225&lt;&gt;"","PAID",IF(Settings!$E$6-A225&gt;Settings!$E$4,"OVERDUE","OPEN")))</f>
      </c>
      <c r="G225" s="13">
        <f>IF(A225="","",IF(E225="",N(D225),0))</f>
      </c>
      <c r="H225" s="13">
        <f>IF(A225="","",IF(F225="OVERDUE",N(D225),0))</f>
      </c>
      <c r="I225" s="12">
        <f>IF(A225="","",MONTH(A225))</f>
      </c>
      <c r="J225" s="12">
        <f>IF(A225="","",YEAR(A225))</f>
      </c>
      <c r="K225" s="12">
        <f>IF(E225="","",MONTH(E225))</f>
      </c>
      <c r="L225" s="12">
        <f>IF(E225="","",YEAR(E225))</f>
      </c>
    </row>
    <row r="226" spans="1:12" x14ac:dyDescent="0.25">
      <c r="A226" s="10"/>
      <c r="B226" s="9"/>
      <c r="C226" s="9"/>
      <c r="D226" s="11"/>
      <c r="E226" s="10"/>
      <c r="F226" s="12">
        <f>IF(A226="","",IF(E226&lt;&gt;"","PAID",IF(Settings!$E$6-A226&gt;Settings!$E$4,"OVERDUE","OPEN")))</f>
      </c>
      <c r="G226" s="13">
        <f>IF(A226="","",IF(E226="",N(D226),0))</f>
      </c>
      <c r="H226" s="13">
        <f>IF(A226="","",IF(F226="OVERDUE",N(D226),0))</f>
      </c>
      <c r="I226" s="12">
        <f>IF(A226="","",MONTH(A226))</f>
      </c>
      <c r="J226" s="12">
        <f>IF(A226="","",YEAR(A226))</f>
      </c>
      <c r="K226" s="12">
        <f>IF(E226="","",MONTH(E226))</f>
      </c>
      <c r="L226" s="12">
        <f>IF(E226="","",YEAR(E226))</f>
      </c>
    </row>
    <row r="227" spans="1:12" x14ac:dyDescent="0.25">
      <c r="A227" s="10"/>
      <c r="B227" s="9"/>
      <c r="C227" s="9"/>
      <c r="D227" s="11"/>
      <c r="E227" s="10"/>
      <c r="F227" s="12">
        <f>IF(A227="","",IF(E227&lt;&gt;"","PAID",IF(Settings!$E$6-A227&gt;Settings!$E$4,"OVERDUE","OPEN")))</f>
      </c>
      <c r="G227" s="13">
        <f>IF(A227="","",IF(E227="",N(D227),0))</f>
      </c>
      <c r="H227" s="13">
        <f>IF(A227="","",IF(F227="OVERDUE",N(D227),0))</f>
      </c>
      <c r="I227" s="12">
        <f>IF(A227="","",MONTH(A227))</f>
      </c>
      <c r="J227" s="12">
        <f>IF(A227="","",YEAR(A227))</f>
      </c>
      <c r="K227" s="12">
        <f>IF(E227="","",MONTH(E227))</f>
      </c>
      <c r="L227" s="12">
        <f>IF(E227="","",YEAR(E227))</f>
      </c>
    </row>
    <row r="228" spans="1:12" x14ac:dyDescent="0.25">
      <c r="A228" s="10"/>
      <c r="B228" s="9"/>
      <c r="C228" s="9"/>
      <c r="D228" s="11"/>
      <c r="E228" s="10"/>
      <c r="F228" s="12">
        <f>IF(A228="","",IF(E228&lt;&gt;"","PAID",IF(Settings!$E$6-A228&gt;Settings!$E$4,"OVERDUE","OPEN")))</f>
      </c>
      <c r="G228" s="13">
        <f>IF(A228="","",IF(E228="",N(D228),0))</f>
      </c>
      <c r="H228" s="13">
        <f>IF(A228="","",IF(F228="OVERDUE",N(D228),0))</f>
      </c>
      <c r="I228" s="12">
        <f>IF(A228="","",MONTH(A228))</f>
      </c>
      <c r="J228" s="12">
        <f>IF(A228="","",YEAR(A228))</f>
      </c>
      <c r="K228" s="12">
        <f>IF(E228="","",MONTH(E228))</f>
      </c>
      <c r="L228" s="12">
        <f>IF(E228="","",YEAR(E228))</f>
      </c>
    </row>
    <row r="229" spans="1:12" x14ac:dyDescent="0.25">
      <c r="A229" s="10"/>
      <c r="B229" s="9"/>
      <c r="C229" s="9"/>
      <c r="D229" s="11"/>
      <c r="E229" s="10"/>
      <c r="F229" s="12">
        <f>IF(A229="","",IF(E229&lt;&gt;"","PAID",IF(Settings!$E$6-A229&gt;Settings!$E$4,"OVERDUE","OPEN")))</f>
      </c>
      <c r="G229" s="13">
        <f>IF(A229="","",IF(E229="",N(D229),0))</f>
      </c>
      <c r="H229" s="13">
        <f>IF(A229="","",IF(F229="OVERDUE",N(D229),0))</f>
      </c>
      <c r="I229" s="12">
        <f>IF(A229="","",MONTH(A229))</f>
      </c>
      <c r="J229" s="12">
        <f>IF(A229="","",YEAR(A229))</f>
      </c>
      <c r="K229" s="12">
        <f>IF(E229="","",MONTH(E229))</f>
      </c>
      <c r="L229" s="12">
        <f>IF(E229="","",YEAR(E229))</f>
      </c>
    </row>
    <row r="230" spans="1:12" x14ac:dyDescent="0.25">
      <c r="A230" s="10"/>
      <c r="B230" s="9"/>
      <c r="C230" s="9"/>
      <c r="D230" s="11"/>
      <c r="E230" s="10"/>
      <c r="F230" s="12">
        <f>IF(A230="","",IF(E230&lt;&gt;"","PAID",IF(Settings!$E$6-A230&gt;Settings!$E$4,"OVERDUE","OPEN")))</f>
      </c>
      <c r="G230" s="13">
        <f>IF(A230="","",IF(E230="",N(D230),0))</f>
      </c>
      <c r="H230" s="13">
        <f>IF(A230="","",IF(F230="OVERDUE",N(D230),0))</f>
      </c>
      <c r="I230" s="12">
        <f>IF(A230="","",MONTH(A230))</f>
      </c>
      <c r="J230" s="12">
        <f>IF(A230="","",YEAR(A230))</f>
      </c>
      <c r="K230" s="12">
        <f>IF(E230="","",MONTH(E230))</f>
      </c>
      <c r="L230" s="12">
        <f>IF(E230="","",YEAR(E230))</f>
      </c>
    </row>
    <row r="231" spans="1:12" x14ac:dyDescent="0.25">
      <c r="A231" s="10"/>
      <c r="B231" s="9"/>
      <c r="C231" s="9"/>
      <c r="D231" s="11"/>
      <c r="E231" s="10"/>
      <c r="F231" s="12">
        <f>IF(A231="","",IF(E231&lt;&gt;"","PAID",IF(Settings!$E$6-A231&gt;Settings!$E$4,"OVERDUE","OPEN")))</f>
      </c>
      <c r="G231" s="13">
        <f>IF(A231="","",IF(E231="",N(D231),0))</f>
      </c>
      <c r="H231" s="13">
        <f>IF(A231="","",IF(F231="OVERDUE",N(D231),0))</f>
      </c>
      <c r="I231" s="12">
        <f>IF(A231="","",MONTH(A231))</f>
      </c>
      <c r="J231" s="12">
        <f>IF(A231="","",YEAR(A231))</f>
      </c>
      <c r="K231" s="12">
        <f>IF(E231="","",MONTH(E231))</f>
      </c>
      <c r="L231" s="12">
        <f>IF(E231="","",YEAR(E231))</f>
      </c>
    </row>
    <row r="232" spans="1:12" x14ac:dyDescent="0.25">
      <c r="A232" s="10"/>
      <c r="B232" s="9"/>
      <c r="C232" s="9"/>
      <c r="D232" s="11"/>
      <c r="E232" s="10"/>
      <c r="F232" s="12">
        <f>IF(A232="","",IF(E232&lt;&gt;"","PAID",IF(Settings!$E$6-A232&gt;Settings!$E$4,"OVERDUE","OPEN")))</f>
      </c>
      <c r="G232" s="13">
        <f>IF(A232="","",IF(E232="",N(D232),0))</f>
      </c>
      <c r="H232" s="13">
        <f>IF(A232="","",IF(F232="OVERDUE",N(D232),0))</f>
      </c>
      <c r="I232" s="12">
        <f>IF(A232="","",MONTH(A232))</f>
      </c>
      <c r="J232" s="12">
        <f>IF(A232="","",YEAR(A232))</f>
      </c>
      <c r="K232" s="12">
        <f>IF(E232="","",MONTH(E232))</f>
      </c>
      <c r="L232" s="12">
        <f>IF(E232="","",YEAR(E232))</f>
      </c>
    </row>
    <row r="233" spans="1:12" x14ac:dyDescent="0.25">
      <c r="A233" s="10"/>
      <c r="B233" s="9"/>
      <c r="C233" s="9"/>
      <c r="D233" s="11"/>
      <c r="E233" s="10"/>
      <c r="F233" s="12">
        <f>IF(A233="","",IF(E233&lt;&gt;"","PAID",IF(Settings!$E$6-A233&gt;Settings!$E$4,"OVERDUE","OPEN")))</f>
      </c>
      <c r="G233" s="13">
        <f>IF(A233="","",IF(E233="",N(D233),0))</f>
      </c>
      <c r="H233" s="13">
        <f>IF(A233="","",IF(F233="OVERDUE",N(D233),0))</f>
      </c>
      <c r="I233" s="12">
        <f>IF(A233="","",MONTH(A233))</f>
      </c>
      <c r="J233" s="12">
        <f>IF(A233="","",YEAR(A233))</f>
      </c>
      <c r="K233" s="12">
        <f>IF(E233="","",MONTH(E233))</f>
      </c>
      <c r="L233" s="12">
        <f>IF(E233="","",YEAR(E233))</f>
      </c>
    </row>
    <row r="234" spans="1:12" x14ac:dyDescent="0.25">
      <c r="A234" s="10"/>
      <c r="B234" s="9"/>
      <c r="C234" s="9"/>
      <c r="D234" s="11"/>
      <c r="E234" s="10"/>
      <c r="F234" s="12">
        <f>IF(A234="","",IF(E234&lt;&gt;"","PAID",IF(Settings!$E$6-A234&gt;Settings!$E$4,"OVERDUE","OPEN")))</f>
      </c>
      <c r="G234" s="13">
        <f>IF(A234="","",IF(E234="",N(D234),0))</f>
      </c>
      <c r="H234" s="13">
        <f>IF(A234="","",IF(F234="OVERDUE",N(D234),0))</f>
      </c>
      <c r="I234" s="12">
        <f>IF(A234="","",MONTH(A234))</f>
      </c>
      <c r="J234" s="12">
        <f>IF(A234="","",YEAR(A234))</f>
      </c>
      <c r="K234" s="12">
        <f>IF(E234="","",MONTH(E234))</f>
      </c>
      <c r="L234" s="12">
        <f>IF(E234="","",YEAR(E234))</f>
      </c>
    </row>
    <row r="235" spans="1:12" x14ac:dyDescent="0.25">
      <c r="A235" s="10"/>
      <c r="B235" s="9"/>
      <c r="C235" s="9"/>
      <c r="D235" s="11"/>
      <c r="E235" s="10"/>
      <c r="F235" s="12">
        <f>IF(A235="","",IF(E235&lt;&gt;"","PAID",IF(Settings!$E$6-A235&gt;Settings!$E$4,"OVERDUE","OPEN")))</f>
      </c>
      <c r="G235" s="13">
        <f>IF(A235="","",IF(E235="",N(D235),0))</f>
      </c>
      <c r="H235" s="13">
        <f>IF(A235="","",IF(F235="OVERDUE",N(D235),0))</f>
      </c>
      <c r="I235" s="12">
        <f>IF(A235="","",MONTH(A235))</f>
      </c>
      <c r="J235" s="12">
        <f>IF(A235="","",YEAR(A235))</f>
      </c>
      <c r="K235" s="12">
        <f>IF(E235="","",MONTH(E235))</f>
      </c>
      <c r="L235" s="12">
        <f>IF(E235="","",YEAR(E235))</f>
      </c>
    </row>
    <row r="236" spans="1:12" x14ac:dyDescent="0.25">
      <c r="A236" s="10"/>
      <c r="B236" s="9"/>
      <c r="C236" s="9"/>
      <c r="D236" s="11"/>
      <c r="E236" s="10"/>
      <c r="F236" s="12">
        <f>IF(A236="","",IF(E236&lt;&gt;"","PAID",IF(Settings!$E$6-A236&gt;Settings!$E$4,"OVERDUE","OPEN")))</f>
      </c>
      <c r="G236" s="13">
        <f>IF(A236="","",IF(E236="",N(D236),0))</f>
      </c>
      <c r="H236" s="13">
        <f>IF(A236="","",IF(F236="OVERDUE",N(D236),0))</f>
      </c>
      <c r="I236" s="12">
        <f>IF(A236="","",MONTH(A236))</f>
      </c>
      <c r="J236" s="12">
        <f>IF(A236="","",YEAR(A236))</f>
      </c>
      <c r="K236" s="12">
        <f>IF(E236="","",MONTH(E236))</f>
      </c>
      <c r="L236" s="12">
        <f>IF(E236="","",YEAR(E236))</f>
      </c>
    </row>
    <row r="237" spans="1:12" x14ac:dyDescent="0.25">
      <c r="A237" s="10"/>
      <c r="B237" s="9"/>
      <c r="C237" s="9"/>
      <c r="D237" s="11"/>
      <c r="E237" s="10"/>
      <c r="F237" s="12">
        <f>IF(A237="","",IF(E237&lt;&gt;"","PAID",IF(Settings!$E$6-A237&gt;Settings!$E$4,"OVERDUE","OPEN")))</f>
      </c>
      <c r="G237" s="13">
        <f>IF(A237="","",IF(E237="",N(D237),0))</f>
      </c>
      <c r="H237" s="13">
        <f>IF(A237="","",IF(F237="OVERDUE",N(D237),0))</f>
      </c>
      <c r="I237" s="12">
        <f>IF(A237="","",MONTH(A237))</f>
      </c>
      <c r="J237" s="12">
        <f>IF(A237="","",YEAR(A237))</f>
      </c>
      <c r="K237" s="12">
        <f>IF(E237="","",MONTH(E237))</f>
      </c>
      <c r="L237" s="12">
        <f>IF(E237="","",YEAR(E237))</f>
      </c>
    </row>
    <row r="238" spans="1:12" x14ac:dyDescent="0.25">
      <c r="A238" s="10"/>
      <c r="B238" s="9"/>
      <c r="C238" s="9"/>
      <c r="D238" s="11"/>
      <c r="E238" s="10"/>
      <c r="F238" s="12">
        <f>IF(A238="","",IF(E238&lt;&gt;"","PAID",IF(Settings!$E$6-A238&gt;Settings!$E$4,"OVERDUE","OPEN")))</f>
      </c>
      <c r="G238" s="13">
        <f>IF(A238="","",IF(E238="",N(D238),0))</f>
      </c>
      <c r="H238" s="13">
        <f>IF(A238="","",IF(F238="OVERDUE",N(D238),0))</f>
      </c>
      <c r="I238" s="12">
        <f>IF(A238="","",MONTH(A238))</f>
      </c>
      <c r="J238" s="12">
        <f>IF(A238="","",YEAR(A238))</f>
      </c>
      <c r="K238" s="12">
        <f>IF(E238="","",MONTH(E238))</f>
      </c>
      <c r="L238" s="12">
        <f>IF(E238="","",YEAR(E238))</f>
      </c>
    </row>
    <row r="239" spans="1:12" x14ac:dyDescent="0.25">
      <c r="A239" s="10"/>
      <c r="B239" s="9"/>
      <c r="C239" s="9"/>
      <c r="D239" s="11"/>
      <c r="E239" s="10"/>
      <c r="F239" s="12">
        <f>IF(A239="","",IF(E239&lt;&gt;"","PAID",IF(Settings!$E$6-A239&gt;Settings!$E$4,"OVERDUE","OPEN")))</f>
      </c>
      <c r="G239" s="13">
        <f>IF(A239="","",IF(E239="",N(D239),0))</f>
      </c>
      <c r="H239" s="13">
        <f>IF(A239="","",IF(F239="OVERDUE",N(D239),0))</f>
      </c>
      <c r="I239" s="12">
        <f>IF(A239="","",MONTH(A239))</f>
      </c>
      <c r="J239" s="12">
        <f>IF(A239="","",YEAR(A239))</f>
      </c>
      <c r="K239" s="12">
        <f>IF(E239="","",MONTH(E239))</f>
      </c>
      <c r="L239" s="12">
        <f>IF(E239="","",YEAR(E239))</f>
      </c>
    </row>
    <row r="240" spans="1:12" x14ac:dyDescent="0.25">
      <c r="A240" s="10"/>
      <c r="B240" s="9"/>
      <c r="C240" s="9"/>
      <c r="D240" s="11"/>
      <c r="E240" s="10"/>
      <c r="F240" s="12">
        <f>IF(A240="","",IF(E240&lt;&gt;"","PAID",IF(Settings!$E$6-A240&gt;Settings!$E$4,"OVERDUE","OPEN")))</f>
      </c>
      <c r="G240" s="13">
        <f>IF(A240="","",IF(E240="",N(D240),0))</f>
      </c>
      <c r="H240" s="13">
        <f>IF(A240="","",IF(F240="OVERDUE",N(D240),0))</f>
      </c>
      <c r="I240" s="12">
        <f>IF(A240="","",MONTH(A240))</f>
      </c>
      <c r="J240" s="12">
        <f>IF(A240="","",YEAR(A240))</f>
      </c>
      <c r="K240" s="12">
        <f>IF(E240="","",MONTH(E240))</f>
      </c>
      <c r="L240" s="12">
        <f>IF(E240="","",YEAR(E240))</f>
      </c>
    </row>
    <row r="241" spans="1:12" x14ac:dyDescent="0.25">
      <c r="A241" s="10"/>
      <c r="B241" s="9"/>
      <c r="C241" s="9"/>
      <c r="D241" s="11"/>
      <c r="E241" s="10"/>
      <c r="F241" s="12">
        <f>IF(A241="","",IF(E241&lt;&gt;"","PAID",IF(Settings!$E$6-A241&gt;Settings!$E$4,"OVERDUE","OPEN")))</f>
      </c>
      <c r="G241" s="13">
        <f>IF(A241="","",IF(E241="",N(D241),0))</f>
      </c>
      <c r="H241" s="13">
        <f>IF(A241="","",IF(F241="OVERDUE",N(D241),0))</f>
      </c>
      <c r="I241" s="12">
        <f>IF(A241="","",MONTH(A241))</f>
      </c>
      <c r="J241" s="12">
        <f>IF(A241="","",YEAR(A241))</f>
      </c>
      <c r="K241" s="12">
        <f>IF(E241="","",MONTH(E241))</f>
      </c>
      <c r="L241" s="12">
        <f>IF(E241="","",YEAR(E241))</f>
      </c>
    </row>
    <row r="242" spans="1:12" x14ac:dyDescent="0.25">
      <c r="A242" s="10"/>
      <c r="B242" s="9"/>
      <c r="C242" s="9"/>
      <c r="D242" s="11"/>
      <c r="E242" s="10"/>
      <c r="F242" s="12">
        <f>IF(A242="","",IF(E242&lt;&gt;"","PAID",IF(Settings!$E$6-A242&gt;Settings!$E$4,"OVERDUE","OPEN")))</f>
      </c>
      <c r="G242" s="13">
        <f>IF(A242="","",IF(E242="",N(D242),0))</f>
      </c>
      <c r="H242" s="13">
        <f>IF(A242="","",IF(F242="OVERDUE",N(D242),0))</f>
      </c>
      <c r="I242" s="12">
        <f>IF(A242="","",MONTH(A242))</f>
      </c>
      <c r="J242" s="12">
        <f>IF(A242="","",YEAR(A242))</f>
      </c>
      <c r="K242" s="12">
        <f>IF(E242="","",MONTH(E242))</f>
      </c>
      <c r="L242" s="12">
        <f>IF(E242="","",YEAR(E242))</f>
      </c>
    </row>
    <row r="243" spans="1:12" x14ac:dyDescent="0.25">
      <c r="A243" s="10"/>
      <c r="B243" s="9"/>
      <c r="C243" s="9"/>
      <c r="D243" s="11"/>
      <c r="E243" s="10"/>
      <c r="F243" s="12">
        <f>IF(A243="","",IF(E243&lt;&gt;"","PAID",IF(Settings!$E$6-A243&gt;Settings!$E$4,"OVERDUE","OPEN")))</f>
      </c>
      <c r="G243" s="13">
        <f>IF(A243="","",IF(E243="",N(D243),0))</f>
      </c>
      <c r="H243" s="13">
        <f>IF(A243="","",IF(F243="OVERDUE",N(D243),0))</f>
      </c>
      <c r="I243" s="12">
        <f>IF(A243="","",MONTH(A243))</f>
      </c>
      <c r="J243" s="12">
        <f>IF(A243="","",YEAR(A243))</f>
      </c>
      <c r="K243" s="12">
        <f>IF(E243="","",MONTH(E243))</f>
      </c>
      <c r="L243" s="12">
        <f>IF(E243="","",YEAR(E243))</f>
      </c>
    </row>
    <row r="244" spans="1:12" x14ac:dyDescent="0.25">
      <c r="A244" s="10"/>
      <c r="B244" s="9"/>
      <c r="C244" s="9"/>
      <c r="D244" s="11"/>
      <c r="E244" s="10"/>
      <c r="F244" s="12">
        <f>IF(A244="","",IF(E244&lt;&gt;"","PAID",IF(Settings!$E$6-A244&gt;Settings!$E$4,"OVERDUE","OPEN")))</f>
      </c>
      <c r="G244" s="13">
        <f>IF(A244="","",IF(E244="",N(D244),0))</f>
      </c>
      <c r="H244" s="13">
        <f>IF(A244="","",IF(F244="OVERDUE",N(D244),0))</f>
      </c>
      <c r="I244" s="12">
        <f>IF(A244="","",MONTH(A244))</f>
      </c>
      <c r="J244" s="12">
        <f>IF(A244="","",YEAR(A244))</f>
      </c>
      <c r="K244" s="12">
        <f>IF(E244="","",MONTH(E244))</f>
      </c>
      <c r="L244" s="12">
        <f>IF(E244="","",YEAR(E244))</f>
      </c>
    </row>
    <row r="245" spans="1:12" x14ac:dyDescent="0.25">
      <c r="A245" s="10"/>
      <c r="B245" s="9"/>
      <c r="C245" s="9"/>
      <c r="D245" s="11"/>
      <c r="E245" s="10"/>
      <c r="F245" s="12">
        <f>IF(A245="","",IF(E245&lt;&gt;"","PAID",IF(Settings!$E$6-A245&gt;Settings!$E$4,"OVERDUE","OPEN")))</f>
      </c>
      <c r="G245" s="13">
        <f>IF(A245="","",IF(E245="",N(D245),0))</f>
      </c>
      <c r="H245" s="13">
        <f>IF(A245="","",IF(F245="OVERDUE",N(D245),0))</f>
      </c>
      <c r="I245" s="12">
        <f>IF(A245="","",MONTH(A245))</f>
      </c>
      <c r="J245" s="12">
        <f>IF(A245="","",YEAR(A245))</f>
      </c>
      <c r="K245" s="12">
        <f>IF(E245="","",MONTH(E245))</f>
      </c>
      <c r="L245" s="12">
        <f>IF(E245="","",YEAR(E245))</f>
      </c>
    </row>
    <row r="246" spans="1:12" x14ac:dyDescent="0.25">
      <c r="A246" s="10"/>
      <c r="B246" s="9"/>
      <c r="C246" s="9"/>
      <c r="D246" s="11"/>
      <c r="E246" s="10"/>
      <c r="F246" s="12">
        <f>IF(A246="","",IF(E246&lt;&gt;"","PAID",IF(Settings!$E$6-A246&gt;Settings!$E$4,"OVERDUE","OPEN")))</f>
      </c>
      <c r="G246" s="13">
        <f>IF(A246="","",IF(E246="",N(D246),0))</f>
      </c>
      <c r="H246" s="13">
        <f>IF(A246="","",IF(F246="OVERDUE",N(D246),0))</f>
      </c>
      <c r="I246" s="12">
        <f>IF(A246="","",MONTH(A246))</f>
      </c>
      <c r="J246" s="12">
        <f>IF(A246="","",YEAR(A246))</f>
      </c>
      <c r="K246" s="12">
        <f>IF(E246="","",MONTH(E246))</f>
      </c>
      <c r="L246" s="12">
        <f>IF(E246="","",YEAR(E246))</f>
      </c>
    </row>
    <row r="247" spans="1:12" x14ac:dyDescent="0.25">
      <c r="A247" s="10"/>
      <c r="B247" s="9"/>
      <c r="C247" s="9"/>
      <c r="D247" s="11"/>
      <c r="E247" s="10"/>
      <c r="F247" s="12">
        <f>IF(A247="","",IF(E247&lt;&gt;"","PAID",IF(Settings!$E$6-A247&gt;Settings!$E$4,"OVERDUE","OPEN")))</f>
      </c>
      <c r="G247" s="13">
        <f>IF(A247="","",IF(E247="",N(D247),0))</f>
      </c>
      <c r="H247" s="13">
        <f>IF(A247="","",IF(F247="OVERDUE",N(D247),0))</f>
      </c>
      <c r="I247" s="12">
        <f>IF(A247="","",MONTH(A247))</f>
      </c>
      <c r="J247" s="12">
        <f>IF(A247="","",YEAR(A247))</f>
      </c>
      <c r="K247" s="12">
        <f>IF(E247="","",MONTH(E247))</f>
      </c>
      <c r="L247" s="12">
        <f>IF(E247="","",YEAR(E247))</f>
      </c>
    </row>
    <row r="248" spans="1:12" x14ac:dyDescent="0.25">
      <c r="A248" s="10"/>
      <c r="B248" s="9"/>
      <c r="C248" s="9"/>
      <c r="D248" s="11"/>
      <c r="E248" s="10"/>
      <c r="F248" s="12">
        <f>IF(A248="","",IF(E248&lt;&gt;"","PAID",IF(Settings!$E$6-A248&gt;Settings!$E$4,"OVERDUE","OPEN")))</f>
      </c>
      <c r="G248" s="13">
        <f>IF(A248="","",IF(E248="",N(D248),0))</f>
      </c>
      <c r="H248" s="13">
        <f>IF(A248="","",IF(F248="OVERDUE",N(D248),0))</f>
      </c>
      <c r="I248" s="12">
        <f>IF(A248="","",MONTH(A248))</f>
      </c>
      <c r="J248" s="12">
        <f>IF(A248="","",YEAR(A248))</f>
      </c>
      <c r="K248" s="12">
        <f>IF(E248="","",MONTH(E248))</f>
      </c>
      <c r="L248" s="12">
        <f>IF(E248="","",YEAR(E248))</f>
      </c>
    </row>
    <row r="249" spans="1:12" x14ac:dyDescent="0.25">
      <c r="A249" s="10"/>
      <c r="B249" s="9"/>
      <c r="C249" s="9"/>
      <c r="D249" s="11"/>
      <c r="E249" s="10"/>
      <c r="F249" s="12">
        <f>IF(A249="","",IF(E249&lt;&gt;"","PAID",IF(Settings!$E$6-A249&gt;Settings!$E$4,"OVERDUE","OPEN")))</f>
      </c>
      <c r="G249" s="13">
        <f>IF(A249="","",IF(E249="",N(D249),0))</f>
      </c>
      <c r="H249" s="13">
        <f>IF(A249="","",IF(F249="OVERDUE",N(D249),0))</f>
      </c>
      <c r="I249" s="12">
        <f>IF(A249="","",MONTH(A249))</f>
      </c>
      <c r="J249" s="12">
        <f>IF(A249="","",YEAR(A249))</f>
      </c>
      <c r="K249" s="12">
        <f>IF(E249="","",MONTH(E249))</f>
      </c>
      <c r="L249" s="12">
        <f>IF(E249="","",YEAR(E249))</f>
      </c>
    </row>
    <row r="250" spans="1:12" x14ac:dyDescent="0.25">
      <c r="A250" s="10"/>
      <c r="B250" s="9"/>
      <c r="C250" s="9"/>
      <c r="D250" s="11"/>
      <c r="E250" s="10"/>
      <c r="F250" s="12">
        <f>IF(A250="","",IF(E250&lt;&gt;"","PAID",IF(Settings!$E$6-A250&gt;Settings!$E$4,"OVERDUE","OPEN")))</f>
      </c>
      <c r="G250" s="13">
        <f>IF(A250="","",IF(E250="",N(D250),0))</f>
      </c>
      <c r="H250" s="13">
        <f>IF(A250="","",IF(F250="OVERDUE",N(D250),0))</f>
      </c>
      <c r="I250" s="12">
        <f>IF(A250="","",MONTH(A250))</f>
      </c>
      <c r="J250" s="12">
        <f>IF(A250="","",YEAR(A250))</f>
      </c>
      <c r="K250" s="12">
        <f>IF(E250="","",MONTH(E250))</f>
      </c>
      <c r="L250" s="12">
        <f>IF(E250="","",YEAR(E250))</f>
      </c>
    </row>
    <row r="251" spans="1:12" x14ac:dyDescent="0.25">
      <c r="A251" s="10"/>
      <c r="B251" s="9"/>
      <c r="C251" s="9"/>
      <c r="D251" s="11"/>
      <c r="E251" s="10"/>
      <c r="F251" s="12">
        <f>IF(A251="","",IF(E251&lt;&gt;"","PAID",IF(Settings!$E$6-A251&gt;Settings!$E$4,"OVERDUE","OPEN")))</f>
      </c>
      <c r="G251" s="13">
        <f>IF(A251="","",IF(E251="",N(D251),0))</f>
      </c>
      <c r="H251" s="13">
        <f>IF(A251="","",IF(F251="OVERDUE",N(D251),0))</f>
      </c>
      <c r="I251" s="12">
        <f>IF(A251="","",MONTH(A251))</f>
      </c>
      <c r="J251" s="12">
        <f>IF(A251="","",YEAR(A251))</f>
      </c>
      <c r="K251" s="12">
        <f>IF(E251="","",MONTH(E251))</f>
      </c>
      <c r="L251" s="12">
        <f>IF(E251="","",YEAR(E251))</f>
      </c>
    </row>
    <row r="252" spans="1:12" x14ac:dyDescent="0.25">
      <c r="A252" s="10"/>
      <c r="B252" s="9"/>
      <c r="C252" s="9"/>
      <c r="D252" s="11"/>
      <c r="E252" s="10"/>
      <c r="F252" s="12">
        <f>IF(A252="","",IF(E252&lt;&gt;"","PAID",IF(Settings!$E$6-A252&gt;Settings!$E$4,"OVERDUE","OPEN")))</f>
      </c>
      <c r="G252" s="13">
        <f>IF(A252="","",IF(E252="",N(D252),0))</f>
      </c>
      <c r="H252" s="13">
        <f>IF(A252="","",IF(F252="OVERDUE",N(D252),0))</f>
      </c>
      <c r="I252" s="12">
        <f>IF(A252="","",MONTH(A252))</f>
      </c>
      <c r="J252" s="12">
        <f>IF(A252="","",YEAR(A252))</f>
      </c>
      <c r="K252" s="12">
        <f>IF(E252="","",MONTH(E252))</f>
      </c>
      <c r="L252" s="12">
        <f>IF(E252="","",YEAR(E252))</f>
      </c>
    </row>
    <row r="253" spans="1:12" x14ac:dyDescent="0.25">
      <c r="A253" s="10"/>
      <c r="B253" s="9"/>
      <c r="C253" s="9"/>
      <c r="D253" s="11"/>
      <c r="E253" s="10"/>
      <c r="F253" s="12">
        <f>IF(A253="","",IF(E253&lt;&gt;"","PAID",IF(Settings!$E$6-A253&gt;Settings!$E$4,"OVERDUE","OPEN")))</f>
      </c>
      <c r="G253" s="13">
        <f>IF(A253="","",IF(E253="",N(D253),0))</f>
      </c>
      <c r="H253" s="13">
        <f>IF(A253="","",IF(F253="OVERDUE",N(D253),0))</f>
      </c>
      <c r="I253" s="12">
        <f>IF(A253="","",MONTH(A253))</f>
      </c>
      <c r="J253" s="12">
        <f>IF(A253="","",YEAR(A253))</f>
      </c>
      <c r="K253" s="12">
        <f>IF(E253="","",MONTH(E253))</f>
      </c>
      <c r="L253" s="12">
        <f>IF(E253="","",YEAR(E253))</f>
      </c>
    </row>
    <row r="254" spans="1:12" x14ac:dyDescent="0.25">
      <c r="A254" s="10"/>
      <c r="B254" s="9"/>
      <c r="C254" s="9"/>
      <c r="D254" s="11"/>
      <c r="E254" s="10"/>
      <c r="F254" s="12">
        <f>IF(A254="","",IF(E254&lt;&gt;"","PAID",IF(Settings!$E$6-A254&gt;Settings!$E$4,"OVERDUE","OPEN")))</f>
      </c>
      <c r="G254" s="13">
        <f>IF(A254="","",IF(E254="",N(D254),0))</f>
      </c>
      <c r="H254" s="13">
        <f>IF(A254="","",IF(F254="OVERDUE",N(D254),0))</f>
      </c>
      <c r="I254" s="12">
        <f>IF(A254="","",MONTH(A254))</f>
      </c>
      <c r="J254" s="12">
        <f>IF(A254="","",YEAR(A254))</f>
      </c>
      <c r="K254" s="12">
        <f>IF(E254="","",MONTH(E254))</f>
      </c>
      <c r="L254" s="12">
        <f>IF(E254="","",YEAR(E254))</f>
      </c>
    </row>
    <row r="255" spans="1:12" x14ac:dyDescent="0.25">
      <c r="A255" s="10"/>
      <c r="B255" s="9"/>
      <c r="C255" s="9"/>
      <c r="D255" s="11"/>
      <c r="E255" s="10"/>
      <c r="F255" s="12">
        <f>IF(A255="","",IF(E255&lt;&gt;"","PAID",IF(Settings!$E$6-A255&gt;Settings!$E$4,"OVERDUE","OPEN")))</f>
      </c>
      <c r="G255" s="13">
        <f>IF(A255="","",IF(E255="",N(D255),0))</f>
      </c>
      <c r="H255" s="13">
        <f>IF(A255="","",IF(F255="OVERDUE",N(D255),0))</f>
      </c>
      <c r="I255" s="12">
        <f>IF(A255="","",MONTH(A255))</f>
      </c>
      <c r="J255" s="12">
        <f>IF(A255="","",YEAR(A255))</f>
      </c>
      <c r="K255" s="12">
        <f>IF(E255="","",MONTH(E255))</f>
      </c>
      <c r="L255" s="12">
        <f>IF(E255="","",YEAR(E255))</f>
      </c>
    </row>
    <row r="256" spans="1:12" x14ac:dyDescent="0.25">
      <c r="A256" s="10"/>
      <c r="B256" s="9"/>
      <c r="C256" s="9"/>
      <c r="D256" s="11"/>
      <c r="E256" s="10"/>
      <c r="F256" s="12">
        <f>IF(A256="","",IF(E256&lt;&gt;"","PAID",IF(Settings!$E$6-A256&gt;Settings!$E$4,"OVERDUE","OPEN")))</f>
      </c>
      <c r="G256" s="13">
        <f>IF(A256="","",IF(E256="",N(D256),0))</f>
      </c>
      <c r="H256" s="13">
        <f>IF(A256="","",IF(F256="OVERDUE",N(D256),0))</f>
      </c>
      <c r="I256" s="12">
        <f>IF(A256="","",MONTH(A256))</f>
      </c>
      <c r="J256" s="12">
        <f>IF(A256="","",YEAR(A256))</f>
      </c>
      <c r="K256" s="12">
        <f>IF(E256="","",MONTH(E256))</f>
      </c>
      <c r="L256" s="12">
        <f>IF(E256="","",YEAR(E256))</f>
      </c>
    </row>
    <row r="257" spans="1:12" x14ac:dyDescent="0.25">
      <c r="A257" s="10"/>
      <c r="B257" s="9"/>
      <c r="C257" s="9"/>
      <c r="D257" s="11"/>
      <c r="E257" s="10"/>
      <c r="F257" s="12">
        <f>IF(A257="","",IF(E257&lt;&gt;"","PAID",IF(Settings!$E$6-A257&gt;Settings!$E$4,"OVERDUE","OPEN")))</f>
      </c>
      <c r="G257" s="13">
        <f>IF(A257="","",IF(E257="",N(D257),0))</f>
      </c>
      <c r="H257" s="13">
        <f>IF(A257="","",IF(F257="OVERDUE",N(D257),0))</f>
      </c>
      <c r="I257" s="12">
        <f>IF(A257="","",MONTH(A257))</f>
      </c>
      <c r="J257" s="12">
        <f>IF(A257="","",YEAR(A257))</f>
      </c>
      <c r="K257" s="12">
        <f>IF(E257="","",MONTH(E257))</f>
      </c>
      <c r="L257" s="12">
        <f>IF(E257="","",YEAR(E257))</f>
      </c>
    </row>
    <row r="258" spans="1:12" x14ac:dyDescent="0.25">
      <c r="A258" s="10"/>
      <c r="B258" s="9"/>
      <c r="C258" s="9"/>
      <c r="D258" s="11"/>
      <c r="E258" s="10"/>
      <c r="F258" s="12">
        <f>IF(A258="","",IF(E258&lt;&gt;"","PAID",IF(Settings!$E$6-A258&gt;Settings!$E$4,"OVERDUE","OPEN")))</f>
      </c>
      <c r="G258" s="13">
        <f>IF(A258="","",IF(E258="",N(D258),0))</f>
      </c>
      <c r="H258" s="13">
        <f>IF(A258="","",IF(F258="OVERDUE",N(D258),0))</f>
      </c>
      <c r="I258" s="12">
        <f>IF(A258="","",MONTH(A258))</f>
      </c>
      <c r="J258" s="12">
        <f>IF(A258="","",YEAR(A258))</f>
      </c>
      <c r="K258" s="12">
        <f>IF(E258="","",MONTH(E258))</f>
      </c>
      <c r="L258" s="12">
        <f>IF(E258="","",YEAR(E258))</f>
      </c>
    </row>
    <row r="259" spans="1:12" x14ac:dyDescent="0.25">
      <c r="A259" s="10"/>
      <c r="B259" s="9"/>
      <c r="C259" s="9"/>
      <c r="D259" s="11"/>
      <c r="E259" s="10"/>
      <c r="F259" s="12">
        <f>IF(A259="","",IF(E259&lt;&gt;"","PAID",IF(Settings!$E$6-A259&gt;Settings!$E$4,"OVERDUE","OPEN")))</f>
      </c>
      <c r="G259" s="13">
        <f>IF(A259="","",IF(E259="",N(D259),0))</f>
      </c>
      <c r="H259" s="13">
        <f>IF(A259="","",IF(F259="OVERDUE",N(D259),0))</f>
      </c>
      <c r="I259" s="12">
        <f>IF(A259="","",MONTH(A259))</f>
      </c>
      <c r="J259" s="12">
        <f>IF(A259="","",YEAR(A259))</f>
      </c>
      <c r="K259" s="12">
        <f>IF(E259="","",MONTH(E259))</f>
      </c>
      <c r="L259" s="12">
        <f>IF(E259="","",YEAR(E259))</f>
      </c>
    </row>
    <row r="260" spans="1:12" x14ac:dyDescent="0.25">
      <c r="A260" s="10"/>
      <c r="B260" s="9"/>
      <c r="C260" s="9"/>
      <c r="D260" s="11"/>
      <c r="E260" s="10"/>
      <c r="F260" s="12">
        <f>IF(A260="","",IF(E260&lt;&gt;"","PAID",IF(Settings!$E$6-A260&gt;Settings!$E$4,"OVERDUE","OPEN")))</f>
      </c>
      <c r="G260" s="13">
        <f>IF(A260="","",IF(E260="",N(D260),0))</f>
      </c>
      <c r="H260" s="13">
        <f>IF(A260="","",IF(F260="OVERDUE",N(D260),0))</f>
      </c>
      <c r="I260" s="12">
        <f>IF(A260="","",MONTH(A260))</f>
      </c>
      <c r="J260" s="12">
        <f>IF(A260="","",YEAR(A260))</f>
      </c>
      <c r="K260" s="12">
        <f>IF(E260="","",MONTH(E260))</f>
      </c>
      <c r="L260" s="12">
        <f>IF(E260="","",YEAR(E260))</f>
      </c>
    </row>
    <row r="261" spans="1:12" x14ac:dyDescent="0.25">
      <c r="A261" s="10"/>
      <c r="B261" s="9"/>
      <c r="C261" s="9"/>
      <c r="D261" s="11"/>
      <c r="E261" s="10"/>
      <c r="F261" s="12">
        <f>IF(A261="","",IF(E261&lt;&gt;"","PAID",IF(Settings!$E$6-A261&gt;Settings!$E$4,"OVERDUE","OPEN")))</f>
      </c>
      <c r="G261" s="13">
        <f>IF(A261="","",IF(E261="",N(D261),0))</f>
      </c>
      <c r="H261" s="13">
        <f>IF(A261="","",IF(F261="OVERDUE",N(D261),0))</f>
      </c>
      <c r="I261" s="12">
        <f>IF(A261="","",MONTH(A261))</f>
      </c>
      <c r="J261" s="12">
        <f>IF(A261="","",YEAR(A261))</f>
      </c>
      <c r="K261" s="12">
        <f>IF(E261="","",MONTH(E261))</f>
      </c>
      <c r="L261" s="12">
        <f>IF(E261="","",YEAR(E261))</f>
      </c>
    </row>
    <row r="262" spans="1:12" x14ac:dyDescent="0.25">
      <c r="A262" s="10"/>
      <c r="B262" s="9"/>
      <c r="C262" s="9"/>
      <c r="D262" s="11"/>
      <c r="E262" s="10"/>
      <c r="F262" s="12">
        <f>IF(A262="","",IF(E262&lt;&gt;"","PAID",IF(Settings!$E$6-A262&gt;Settings!$E$4,"OVERDUE","OPEN")))</f>
      </c>
      <c r="G262" s="13">
        <f>IF(A262="","",IF(E262="",N(D262),0))</f>
      </c>
      <c r="H262" s="13">
        <f>IF(A262="","",IF(F262="OVERDUE",N(D262),0))</f>
      </c>
      <c r="I262" s="12">
        <f>IF(A262="","",MONTH(A262))</f>
      </c>
      <c r="J262" s="12">
        <f>IF(A262="","",YEAR(A262))</f>
      </c>
      <c r="K262" s="12">
        <f>IF(E262="","",MONTH(E262))</f>
      </c>
      <c r="L262" s="12">
        <f>IF(E262="","",YEAR(E262))</f>
      </c>
    </row>
    <row r="263" spans="1:12" x14ac:dyDescent="0.25">
      <c r="A263" s="10"/>
      <c r="B263" s="9"/>
      <c r="C263" s="9"/>
      <c r="D263" s="11"/>
      <c r="E263" s="10"/>
      <c r="F263" s="12">
        <f>IF(A263="","",IF(E263&lt;&gt;"","PAID",IF(Settings!$E$6-A263&gt;Settings!$E$4,"OVERDUE","OPEN")))</f>
      </c>
      <c r="G263" s="13">
        <f>IF(A263="","",IF(E263="",N(D263),0))</f>
      </c>
      <c r="H263" s="13">
        <f>IF(A263="","",IF(F263="OVERDUE",N(D263),0))</f>
      </c>
      <c r="I263" s="12">
        <f>IF(A263="","",MONTH(A263))</f>
      </c>
      <c r="J263" s="12">
        <f>IF(A263="","",YEAR(A263))</f>
      </c>
      <c r="K263" s="12">
        <f>IF(E263="","",MONTH(E263))</f>
      </c>
      <c r="L263" s="12">
        <f>IF(E263="","",YEAR(E263))</f>
      </c>
    </row>
    <row r="264" spans="1:12" x14ac:dyDescent="0.25">
      <c r="A264" s="10"/>
      <c r="B264" s="9"/>
      <c r="C264" s="9"/>
      <c r="D264" s="11"/>
      <c r="E264" s="10"/>
      <c r="F264" s="12">
        <f>IF(A264="","",IF(E264&lt;&gt;"","PAID",IF(Settings!$E$6-A264&gt;Settings!$E$4,"OVERDUE","OPEN")))</f>
      </c>
      <c r="G264" s="13">
        <f>IF(A264="","",IF(E264="",N(D264),0))</f>
      </c>
      <c r="H264" s="13">
        <f>IF(A264="","",IF(F264="OVERDUE",N(D264),0))</f>
      </c>
      <c r="I264" s="12">
        <f>IF(A264="","",MONTH(A264))</f>
      </c>
      <c r="J264" s="12">
        <f>IF(A264="","",YEAR(A264))</f>
      </c>
      <c r="K264" s="12">
        <f>IF(E264="","",MONTH(E264))</f>
      </c>
      <c r="L264" s="12">
        <f>IF(E264="","",YEAR(E264))</f>
      </c>
    </row>
    <row r="265" spans="1:12" x14ac:dyDescent="0.25">
      <c r="A265" s="10"/>
      <c r="B265" s="9"/>
      <c r="C265" s="9"/>
      <c r="D265" s="11"/>
      <c r="E265" s="10"/>
      <c r="F265" s="12">
        <f>IF(A265="","",IF(E265&lt;&gt;"","PAID",IF(Settings!$E$6-A265&gt;Settings!$E$4,"OVERDUE","OPEN")))</f>
      </c>
      <c r="G265" s="13">
        <f>IF(A265="","",IF(E265="",N(D265),0))</f>
      </c>
      <c r="H265" s="13">
        <f>IF(A265="","",IF(F265="OVERDUE",N(D265),0))</f>
      </c>
      <c r="I265" s="12">
        <f>IF(A265="","",MONTH(A265))</f>
      </c>
      <c r="J265" s="12">
        <f>IF(A265="","",YEAR(A265))</f>
      </c>
      <c r="K265" s="12">
        <f>IF(E265="","",MONTH(E265))</f>
      </c>
      <c r="L265" s="12">
        <f>IF(E265="","",YEAR(E265))</f>
      </c>
    </row>
    <row r="266" spans="1:12" x14ac:dyDescent="0.25">
      <c r="A266" s="10"/>
      <c r="B266" s="9"/>
      <c r="C266" s="9"/>
      <c r="D266" s="11"/>
      <c r="E266" s="10"/>
      <c r="F266" s="12">
        <f>IF(A266="","",IF(E266&lt;&gt;"","PAID",IF(Settings!$E$6-A266&gt;Settings!$E$4,"OVERDUE","OPEN")))</f>
      </c>
      <c r="G266" s="13">
        <f>IF(A266="","",IF(E266="",N(D266),0))</f>
      </c>
      <c r="H266" s="13">
        <f>IF(A266="","",IF(F266="OVERDUE",N(D266),0))</f>
      </c>
      <c r="I266" s="12">
        <f>IF(A266="","",MONTH(A266))</f>
      </c>
      <c r="J266" s="12">
        <f>IF(A266="","",YEAR(A266))</f>
      </c>
      <c r="K266" s="12">
        <f>IF(E266="","",MONTH(E266))</f>
      </c>
      <c r="L266" s="12">
        <f>IF(E266="","",YEAR(E266))</f>
      </c>
    </row>
    <row r="267" spans="1:12" x14ac:dyDescent="0.25">
      <c r="A267" s="10"/>
      <c r="B267" s="9"/>
      <c r="C267" s="9"/>
      <c r="D267" s="11"/>
      <c r="E267" s="10"/>
      <c r="F267" s="12">
        <f>IF(A267="","",IF(E267&lt;&gt;"","PAID",IF(Settings!$E$6-A267&gt;Settings!$E$4,"OVERDUE","OPEN")))</f>
      </c>
      <c r="G267" s="13">
        <f>IF(A267="","",IF(E267="",N(D267),0))</f>
      </c>
      <c r="H267" s="13">
        <f>IF(A267="","",IF(F267="OVERDUE",N(D267),0))</f>
      </c>
      <c r="I267" s="12">
        <f>IF(A267="","",MONTH(A267))</f>
      </c>
      <c r="J267" s="12">
        <f>IF(A267="","",YEAR(A267))</f>
      </c>
      <c r="K267" s="12">
        <f>IF(E267="","",MONTH(E267))</f>
      </c>
      <c r="L267" s="12">
        <f>IF(E267="","",YEAR(E267))</f>
      </c>
    </row>
    <row r="268" spans="1:12" x14ac:dyDescent="0.25">
      <c r="A268" s="10"/>
      <c r="B268" s="9"/>
      <c r="C268" s="9"/>
      <c r="D268" s="11"/>
      <c r="E268" s="10"/>
      <c r="F268" s="12">
        <f>IF(A268="","",IF(E268&lt;&gt;"","PAID",IF(Settings!$E$6-A268&gt;Settings!$E$4,"OVERDUE","OPEN")))</f>
      </c>
      <c r="G268" s="13">
        <f>IF(A268="","",IF(E268="",N(D268),0))</f>
      </c>
      <c r="H268" s="13">
        <f>IF(A268="","",IF(F268="OVERDUE",N(D268),0))</f>
      </c>
      <c r="I268" s="12">
        <f>IF(A268="","",MONTH(A268))</f>
      </c>
      <c r="J268" s="12">
        <f>IF(A268="","",YEAR(A268))</f>
      </c>
      <c r="K268" s="12">
        <f>IF(E268="","",MONTH(E268))</f>
      </c>
      <c r="L268" s="12">
        <f>IF(E268="","",YEAR(E268))</f>
      </c>
    </row>
    <row r="269" spans="1:12" x14ac:dyDescent="0.25">
      <c r="A269" s="10"/>
      <c r="B269" s="9"/>
      <c r="C269" s="9"/>
      <c r="D269" s="11"/>
      <c r="E269" s="10"/>
      <c r="F269" s="12">
        <f>IF(A269="","",IF(E269&lt;&gt;"","PAID",IF(Settings!$E$6-A269&gt;Settings!$E$4,"OVERDUE","OPEN")))</f>
      </c>
      <c r="G269" s="13">
        <f>IF(A269="","",IF(E269="",N(D269),0))</f>
      </c>
      <c r="H269" s="13">
        <f>IF(A269="","",IF(F269="OVERDUE",N(D269),0))</f>
      </c>
      <c r="I269" s="12">
        <f>IF(A269="","",MONTH(A269))</f>
      </c>
      <c r="J269" s="12">
        <f>IF(A269="","",YEAR(A269))</f>
      </c>
      <c r="K269" s="12">
        <f>IF(E269="","",MONTH(E269))</f>
      </c>
      <c r="L269" s="12">
        <f>IF(E269="","",YEAR(E269))</f>
      </c>
    </row>
    <row r="270" spans="1:12" x14ac:dyDescent="0.25">
      <c r="A270" s="10"/>
      <c r="B270" s="9"/>
      <c r="C270" s="9"/>
      <c r="D270" s="11"/>
      <c r="E270" s="10"/>
      <c r="F270" s="12">
        <f>IF(A270="","",IF(E270&lt;&gt;"","PAID",IF(Settings!$E$6-A270&gt;Settings!$E$4,"OVERDUE","OPEN")))</f>
      </c>
      <c r="G270" s="13">
        <f>IF(A270="","",IF(E270="",N(D270),0))</f>
      </c>
      <c r="H270" s="13">
        <f>IF(A270="","",IF(F270="OVERDUE",N(D270),0))</f>
      </c>
      <c r="I270" s="12">
        <f>IF(A270="","",MONTH(A270))</f>
      </c>
      <c r="J270" s="12">
        <f>IF(A270="","",YEAR(A270))</f>
      </c>
      <c r="K270" s="12">
        <f>IF(E270="","",MONTH(E270))</f>
      </c>
      <c r="L270" s="12">
        <f>IF(E270="","",YEAR(E270))</f>
      </c>
    </row>
    <row r="271" spans="1:12" x14ac:dyDescent="0.25">
      <c r="A271" s="10"/>
      <c r="B271" s="9"/>
      <c r="C271" s="9"/>
      <c r="D271" s="11"/>
      <c r="E271" s="10"/>
      <c r="F271" s="12">
        <f>IF(A271="","",IF(E271&lt;&gt;"","PAID",IF(Settings!$E$6-A271&gt;Settings!$E$4,"OVERDUE","OPEN")))</f>
      </c>
      <c r="G271" s="13">
        <f>IF(A271="","",IF(E271="",N(D271),0))</f>
      </c>
      <c r="H271" s="13">
        <f>IF(A271="","",IF(F271="OVERDUE",N(D271),0))</f>
      </c>
      <c r="I271" s="12">
        <f>IF(A271="","",MONTH(A271))</f>
      </c>
      <c r="J271" s="12">
        <f>IF(A271="","",YEAR(A271))</f>
      </c>
      <c r="K271" s="12">
        <f>IF(E271="","",MONTH(E271))</f>
      </c>
      <c r="L271" s="12">
        <f>IF(E271="","",YEAR(E271))</f>
      </c>
    </row>
    <row r="272" spans="1:12" x14ac:dyDescent="0.25">
      <c r="A272" s="10"/>
      <c r="B272" s="9"/>
      <c r="C272" s="9"/>
      <c r="D272" s="11"/>
      <c r="E272" s="10"/>
      <c r="F272" s="12">
        <f>IF(A272="","",IF(E272&lt;&gt;"","PAID",IF(Settings!$E$6-A272&gt;Settings!$E$4,"OVERDUE","OPEN")))</f>
      </c>
      <c r="G272" s="13">
        <f>IF(A272="","",IF(E272="",N(D272),0))</f>
      </c>
      <c r="H272" s="13">
        <f>IF(A272="","",IF(F272="OVERDUE",N(D272),0))</f>
      </c>
      <c r="I272" s="12">
        <f>IF(A272="","",MONTH(A272))</f>
      </c>
      <c r="J272" s="12">
        <f>IF(A272="","",YEAR(A272))</f>
      </c>
      <c r="K272" s="12">
        <f>IF(E272="","",MONTH(E272))</f>
      </c>
      <c r="L272" s="12">
        <f>IF(E272="","",YEAR(E272))</f>
      </c>
    </row>
    <row r="273" spans="1:12" x14ac:dyDescent="0.25">
      <c r="A273" s="10"/>
      <c r="B273" s="9"/>
      <c r="C273" s="9"/>
      <c r="D273" s="11"/>
      <c r="E273" s="10"/>
      <c r="F273" s="12">
        <f>IF(A273="","",IF(E273&lt;&gt;"","PAID",IF(Settings!$E$6-A273&gt;Settings!$E$4,"OVERDUE","OPEN")))</f>
      </c>
      <c r="G273" s="13">
        <f>IF(A273="","",IF(E273="",N(D273),0))</f>
      </c>
      <c r="H273" s="13">
        <f>IF(A273="","",IF(F273="OVERDUE",N(D273),0))</f>
      </c>
      <c r="I273" s="12">
        <f>IF(A273="","",MONTH(A273))</f>
      </c>
      <c r="J273" s="12">
        <f>IF(A273="","",YEAR(A273))</f>
      </c>
      <c r="K273" s="12">
        <f>IF(E273="","",MONTH(E273))</f>
      </c>
      <c r="L273" s="12">
        <f>IF(E273="","",YEAR(E273))</f>
      </c>
    </row>
    <row r="274" spans="1:12" x14ac:dyDescent="0.25">
      <c r="A274" s="10"/>
      <c r="B274" s="9"/>
      <c r="C274" s="9"/>
      <c r="D274" s="11"/>
      <c r="E274" s="10"/>
      <c r="F274" s="12">
        <f>IF(A274="","",IF(E274&lt;&gt;"","PAID",IF(Settings!$E$6-A274&gt;Settings!$E$4,"OVERDUE","OPEN")))</f>
      </c>
      <c r="G274" s="13">
        <f>IF(A274="","",IF(E274="",N(D274),0))</f>
      </c>
      <c r="H274" s="13">
        <f>IF(A274="","",IF(F274="OVERDUE",N(D274),0))</f>
      </c>
      <c r="I274" s="12">
        <f>IF(A274="","",MONTH(A274))</f>
      </c>
      <c r="J274" s="12">
        <f>IF(A274="","",YEAR(A274))</f>
      </c>
      <c r="K274" s="12">
        <f>IF(E274="","",MONTH(E274))</f>
      </c>
      <c r="L274" s="12">
        <f>IF(E274="","",YEAR(E274))</f>
      </c>
    </row>
    <row r="275" spans="1:12" x14ac:dyDescent="0.25">
      <c r="A275" s="10"/>
      <c r="B275" s="9"/>
      <c r="C275" s="9"/>
      <c r="D275" s="11"/>
      <c r="E275" s="10"/>
      <c r="F275" s="12">
        <f>IF(A275="","",IF(E275&lt;&gt;"","PAID",IF(Settings!$E$6-A275&gt;Settings!$E$4,"OVERDUE","OPEN")))</f>
      </c>
      <c r="G275" s="13">
        <f>IF(A275="","",IF(E275="",N(D275),0))</f>
      </c>
      <c r="H275" s="13">
        <f>IF(A275="","",IF(F275="OVERDUE",N(D275),0))</f>
      </c>
      <c r="I275" s="12">
        <f>IF(A275="","",MONTH(A275))</f>
      </c>
      <c r="J275" s="12">
        <f>IF(A275="","",YEAR(A275))</f>
      </c>
      <c r="K275" s="12">
        <f>IF(E275="","",MONTH(E275))</f>
      </c>
      <c r="L275" s="12">
        <f>IF(E275="","",YEAR(E275))</f>
      </c>
    </row>
    <row r="276" spans="1:12" x14ac:dyDescent="0.25">
      <c r="A276" s="10"/>
      <c r="B276" s="9"/>
      <c r="C276" s="9"/>
      <c r="D276" s="11"/>
      <c r="E276" s="10"/>
      <c r="F276" s="12">
        <f>IF(A276="","",IF(E276&lt;&gt;"","PAID",IF(Settings!$E$6-A276&gt;Settings!$E$4,"OVERDUE","OPEN")))</f>
      </c>
      <c r="G276" s="13">
        <f>IF(A276="","",IF(E276="",N(D276),0))</f>
      </c>
      <c r="H276" s="13">
        <f>IF(A276="","",IF(F276="OVERDUE",N(D276),0))</f>
      </c>
      <c r="I276" s="12">
        <f>IF(A276="","",MONTH(A276))</f>
      </c>
      <c r="J276" s="12">
        <f>IF(A276="","",YEAR(A276))</f>
      </c>
      <c r="K276" s="12">
        <f>IF(E276="","",MONTH(E276))</f>
      </c>
      <c r="L276" s="12">
        <f>IF(E276="","",YEAR(E276))</f>
      </c>
    </row>
    <row r="277" spans="1:12" x14ac:dyDescent="0.25">
      <c r="A277" s="10"/>
      <c r="B277" s="9"/>
      <c r="C277" s="9"/>
      <c r="D277" s="11"/>
      <c r="E277" s="10"/>
      <c r="F277" s="12">
        <f>IF(A277="","",IF(E277&lt;&gt;"","PAID",IF(Settings!$E$6-A277&gt;Settings!$E$4,"OVERDUE","OPEN")))</f>
      </c>
      <c r="G277" s="13">
        <f>IF(A277="","",IF(E277="",N(D277),0))</f>
      </c>
      <c r="H277" s="13">
        <f>IF(A277="","",IF(F277="OVERDUE",N(D277),0))</f>
      </c>
      <c r="I277" s="12">
        <f>IF(A277="","",MONTH(A277))</f>
      </c>
      <c r="J277" s="12">
        <f>IF(A277="","",YEAR(A277))</f>
      </c>
      <c r="K277" s="12">
        <f>IF(E277="","",MONTH(E277))</f>
      </c>
      <c r="L277" s="12">
        <f>IF(E277="","",YEAR(E277))</f>
      </c>
    </row>
    <row r="278" spans="1:12" x14ac:dyDescent="0.25">
      <c r="A278" s="10"/>
      <c r="B278" s="9"/>
      <c r="C278" s="9"/>
      <c r="D278" s="11"/>
      <c r="E278" s="10"/>
      <c r="F278" s="12">
        <f>IF(A278="","",IF(E278&lt;&gt;"","PAID",IF(Settings!$E$6-A278&gt;Settings!$E$4,"OVERDUE","OPEN")))</f>
      </c>
      <c r="G278" s="13">
        <f>IF(A278="","",IF(E278="",N(D278),0))</f>
      </c>
      <c r="H278" s="13">
        <f>IF(A278="","",IF(F278="OVERDUE",N(D278),0))</f>
      </c>
      <c r="I278" s="12">
        <f>IF(A278="","",MONTH(A278))</f>
      </c>
      <c r="J278" s="12">
        <f>IF(A278="","",YEAR(A278))</f>
      </c>
      <c r="K278" s="12">
        <f>IF(E278="","",MONTH(E278))</f>
      </c>
      <c r="L278" s="12">
        <f>IF(E278="","",YEAR(E278))</f>
      </c>
    </row>
    <row r="279" spans="1:12" x14ac:dyDescent="0.25">
      <c r="A279" s="10"/>
      <c r="B279" s="9"/>
      <c r="C279" s="9"/>
      <c r="D279" s="11"/>
      <c r="E279" s="10"/>
      <c r="F279" s="12">
        <f>IF(A279="","",IF(E279&lt;&gt;"","PAID",IF(Settings!$E$6-A279&gt;Settings!$E$4,"OVERDUE","OPEN")))</f>
      </c>
      <c r="G279" s="13">
        <f>IF(A279="","",IF(E279="",N(D279),0))</f>
      </c>
      <c r="H279" s="13">
        <f>IF(A279="","",IF(F279="OVERDUE",N(D279),0))</f>
      </c>
      <c r="I279" s="12">
        <f>IF(A279="","",MONTH(A279))</f>
      </c>
      <c r="J279" s="12">
        <f>IF(A279="","",YEAR(A279))</f>
      </c>
      <c r="K279" s="12">
        <f>IF(E279="","",MONTH(E279))</f>
      </c>
      <c r="L279" s="12">
        <f>IF(E279="","",YEAR(E279))</f>
      </c>
    </row>
    <row r="280" spans="1:12" x14ac:dyDescent="0.25">
      <c r="A280" s="10"/>
      <c r="B280" s="9"/>
      <c r="C280" s="9"/>
      <c r="D280" s="11"/>
      <c r="E280" s="10"/>
      <c r="F280" s="12">
        <f>IF(A280="","",IF(E280&lt;&gt;"","PAID",IF(Settings!$E$6-A280&gt;Settings!$E$4,"OVERDUE","OPEN")))</f>
      </c>
      <c r="G280" s="13">
        <f>IF(A280="","",IF(E280="",N(D280),0))</f>
      </c>
      <c r="H280" s="13">
        <f>IF(A280="","",IF(F280="OVERDUE",N(D280),0))</f>
      </c>
      <c r="I280" s="12">
        <f>IF(A280="","",MONTH(A280))</f>
      </c>
      <c r="J280" s="12">
        <f>IF(A280="","",YEAR(A280))</f>
      </c>
      <c r="K280" s="12">
        <f>IF(E280="","",MONTH(E280))</f>
      </c>
      <c r="L280" s="12">
        <f>IF(E280="","",YEAR(E280))</f>
      </c>
    </row>
    <row r="281" spans="1:12" x14ac:dyDescent="0.25">
      <c r="A281" s="10"/>
      <c r="B281" s="9"/>
      <c r="C281" s="9"/>
      <c r="D281" s="11"/>
      <c r="E281" s="10"/>
      <c r="F281" s="12">
        <f>IF(A281="","",IF(E281&lt;&gt;"","PAID",IF(Settings!$E$6-A281&gt;Settings!$E$4,"OVERDUE","OPEN")))</f>
      </c>
      <c r="G281" s="13">
        <f>IF(A281="","",IF(E281="",N(D281),0))</f>
      </c>
      <c r="H281" s="13">
        <f>IF(A281="","",IF(F281="OVERDUE",N(D281),0))</f>
      </c>
      <c r="I281" s="12">
        <f>IF(A281="","",MONTH(A281))</f>
      </c>
      <c r="J281" s="12">
        <f>IF(A281="","",YEAR(A281))</f>
      </c>
      <c r="K281" s="12">
        <f>IF(E281="","",MONTH(E281))</f>
      </c>
      <c r="L281" s="12">
        <f>IF(E281="","",YEAR(E281))</f>
      </c>
    </row>
    <row r="282" spans="1:12" x14ac:dyDescent="0.25">
      <c r="A282" s="10"/>
      <c r="B282" s="9"/>
      <c r="C282" s="9"/>
      <c r="D282" s="11"/>
      <c r="E282" s="10"/>
      <c r="F282" s="12">
        <f>IF(A282="","",IF(E282&lt;&gt;"","PAID",IF(Settings!$E$6-A282&gt;Settings!$E$4,"OVERDUE","OPEN")))</f>
      </c>
      <c r="G282" s="13">
        <f>IF(A282="","",IF(E282="",N(D282),0))</f>
      </c>
      <c r="H282" s="13">
        <f>IF(A282="","",IF(F282="OVERDUE",N(D282),0))</f>
      </c>
      <c r="I282" s="12">
        <f>IF(A282="","",MONTH(A282))</f>
      </c>
      <c r="J282" s="12">
        <f>IF(A282="","",YEAR(A282))</f>
      </c>
      <c r="K282" s="12">
        <f>IF(E282="","",MONTH(E282))</f>
      </c>
      <c r="L282" s="12">
        <f>IF(E282="","",YEAR(E282))</f>
      </c>
    </row>
    <row r="283" spans="1:12" x14ac:dyDescent="0.25">
      <c r="A283" s="10"/>
      <c r="B283" s="9"/>
      <c r="C283" s="9"/>
      <c r="D283" s="11"/>
      <c r="E283" s="10"/>
      <c r="F283" s="12">
        <f>IF(A283="","",IF(E283&lt;&gt;"","PAID",IF(Settings!$E$6-A283&gt;Settings!$E$4,"OVERDUE","OPEN")))</f>
      </c>
      <c r="G283" s="13">
        <f>IF(A283="","",IF(E283="",N(D283),0))</f>
      </c>
      <c r="H283" s="13">
        <f>IF(A283="","",IF(F283="OVERDUE",N(D283),0))</f>
      </c>
      <c r="I283" s="12">
        <f>IF(A283="","",MONTH(A283))</f>
      </c>
      <c r="J283" s="12">
        <f>IF(A283="","",YEAR(A283))</f>
      </c>
      <c r="K283" s="12">
        <f>IF(E283="","",MONTH(E283))</f>
      </c>
      <c r="L283" s="12">
        <f>IF(E283="","",YEAR(E283))</f>
      </c>
    </row>
    <row r="284" spans="1:12" x14ac:dyDescent="0.25">
      <c r="A284" s="10"/>
      <c r="B284" s="9"/>
      <c r="C284" s="9"/>
      <c r="D284" s="11"/>
      <c r="E284" s="10"/>
      <c r="F284" s="12">
        <f>IF(A284="","",IF(E284&lt;&gt;"","PAID",IF(Settings!$E$6-A284&gt;Settings!$E$4,"OVERDUE","OPEN")))</f>
      </c>
      <c r="G284" s="13">
        <f>IF(A284="","",IF(E284="",N(D284),0))</f>
      </c>
      <c r="H284" s="13">
        <f>IF(A284="","",IF(F284="OVERDUE",N(D284),0))</f>
      </c>
      <c r="I284" s="12">
        <f>IF(A284="","",MONTH(A284))</f>
      </c>
      <c r="J284" s="12">
        <f>IF(A284="","",YEAR(A284))</f>
      </c>
      <c r="K284" s="12">
        <f>IF(E284="","",MONTH(E284))</f>
      </c>
      <c r="L284" s="12">
        <f>IF(E284="","",YEAR(E284))</f>
      </c>
    </row>
    <row r="285" spans="1:12" x14ac:dyDescent="0.25">
      <c r="A285" s="10"/>
      <c r="B285" s="9"/>
      <c r="C285" s="9"/>
      <c r="D285" s="11"/>
      <c r="E285" s="10"/>
      <c r="F285" s="12">
        <f>IF(A285="","",IF(E285&lt;&gt;"","PAID",IF(Settings!$E$6-A285&gt;Settings!$E$4,"OVERDUE","OPEN")))</f>
      </c>
      <c r="G285" s="13">
        <f>IF(A285="","",IF(E285="",N(D285),0))</f>
      </c>
      <c r="H285" s="13">
        <f>IF(A285="","",IF(F285="OVERDUE",N(D285),0))</f>
      </c>
      <c r="I285" s="12">
        <f>IF(A285="","",MONTH(A285))</f>
      </c>
      <c r="J285" s="12">
        <f>IF(A285="","",YEAR(A285))</f>
      </c>
      <c r="K285" s="12">
        <f>IF(E285="","",MONTH(E285))</f>
      </c>
      <c r="L285" s="12">
        <f>IF(E285="","",YEAR(E285))</f>
      </c>
    </row>
    <row r="286" spans="1:12" x14ac:dyDescent="0.25">
      <c r="A286" s="10"/>
      <c r="B286" s="9"/>
      <c r="C286" s="9"/>
      <c r="D286" s="11"/>
      <c r="E286" s="10"/>
      <c r="F286" s="12">
        <f>IF(A286="","",IF(E286&lt;&gt;"","PAID",IF(Settings!$E$6-A286&gt;Settings!$E$4,"OVERDUE","OPEN")))</f>
      </c>
      <c r="G286" s="13">
        <f>IF(A286="","",IF(E286="",N(D286),0))</f>
      </c>
      <c r="H286" s="13">
        <f>IF(A286="","",IF(F286="OVERDUE",N(D286),0))</f>
      </c>
      <c r="I286" s="12">
        <f>IF(A286="","",MONTH(A286))</f>
      </c>
      <c r="J286" s="12">
        <f>IF(A286="","",YEAR(A286))</f>
      </c>
      <c r="K286" s="12">
        <f>IF(E286="","",MONTH(E286))</f>
      </c>
      <c r="L286" s="12">
        <f>IF(E286="","",YEAR(E286))</f>
      </c>
    </row>
    <row r="287" spans="1:12" x14ac:dyDescent="0.25">
      <c r="A287" s="10"/>
      <c r="B287" s="9"/>
      <c r="C287" s="9"/>
      <c r="D287" s="11"/>
      <c r="E287" s="10"/>
      <c r="F287" s="12">
        <f>IF(A287="","",IF(E287&lt;&gt;"","PAID",IF(Settings!$E$6-A287&gt;Settings!$E$4,"OVERDUE","OPEN")))</f>
      </c>
      <c r="G287" s="13">
        <f>IF(A287="","",IF(E287="",N(D287),0))</f>
      </c>
      <c r="H287" s="13">
        <f>IF(A287="","",IF(F287="OVERDUE",N(D287),0))</f>
      </c>
      <c r="I287" s="12">
        <f>IF(A287="","",MONTH(A287))</f>
      </c>
      <c r="J287" s="12">
        <f>IF(A287="","",YEAR(A287))</f>
      </c>
      <c r="K287" s="12">
        <f>IF(E287="","",MONTH(E287))</f>
      </c>
      <c r="L287" s="12">
        <f>IF(E287="","",YEAR(E287))</f>
      </c>
    </row>
    <row r="288" spans="1:12" x14ac:dyDescent="0.25">
      <c r="A288" s="10"/>
      <c r="B288" s="9"/>
      <c r="C288" s="9"/>
      <c r="D288" s="11"/>
      <c r="E288" s="10"/>
      <c r="F288" s="12">
        <f>IF(A288="","",IF(E288&lt;&gt;"","PAID",IF(Settings!$E$6-A288&gt;Settings!$E$4,"OVERDUE","OPEN")))</f>
      </c>
      <c r="G288" s="13">
        <f>IF(A288="","",IF(E288="",N(D288),0))</f>
      </c>
      <c r="H288" s="13">
        <f>IF(A288="","",IF(F288="OVERDUE",N(D288),0))</f>
      </c>
      <c r="I288" s="12">
        <f>IF(A288="","",MONTH(A288))</f>
      </c>
      <c r="J288" s="12">
        <f>IF(A288="","",YEAR(A288))</f>
      </c>
      <c r="K288" s="12">
        <f>IF(E288="","",MONTH(E288))</f>
      </c>
      <c r="L288" s="12">
        <f>IF(E288="","",YEAR(E288))</f>
      </c>
    </row>
    <row r="289" spans="1:12" x14ac:dyDescent="0.25">
      <c r="A289" s="10"/>
      <c r="B289" s="9"/>
      <c r="C289" s="9"/>
      <c r="D289" s="11"/>
      <c r="E289" s="10"/>
      <c r="F289" s="12">
        <f>IF(A289="","",IF(E289&lt;&gt;"","PAID",IF(Settings!$E$6-A289&gt;Settings!$E$4,"OVERDUE","OPEN")))</f>
      </c>
      <c r="G289" s="13">
        <f>IF(A289="","",IF(E289="",N(D289),0))</f>
      </c>
      <c r="H289" s="13">
        <f>IF(A289="","",IF(F289="OVERDUE",N(D289),0))</f>
      </c>
      <c r="I289" s="12">
        <f>IF(A289="","",MONTH(A289))</f>
      </c>
      <c r="J289" s="12">
        <f>IF(A289="","",YEAR(A289))</f>
      </c>
      <c r="K289" s="12">
        <f>IF(E289="","",MONTH(E289))</f>
      </c>
      <c r="L289" s="12">
        <f>IF(E289="","",YEAR(E289))</f>
      </c>
    </row>
    <row r="290" spans="1:12" x14ac:dyDescent="0.25">
      <c r="A290" s="10"/>
      <c r="B290" s="9"/>
      <c r="C290" s="9"/>
      <c r="D290" s="11"/>
      <c r="E290" s="10"/>
      <c r="F290" s="12">
        <f>IF(A290="","",IF(E290&lt;&gt;"","PAID",IF(Settings!$E$6-A290&gt;Settings!$E$4,"OVERDUE","OPEN")))</f>
      </c>
      <c r="G290" s="13">
        <f>IF(A290="","",IF(E290="",N(D290),0))</f>
      </c>
      <c r="H290" s="13">
        <f>IF(A290="","",IF(F290="OVERDUE",N(D290),0))</f>
      </c>
      <c r="I290" s="12">
        <f>IF(A290="","",MONTH(A290))</f>
      </c>
      <c r="J290" s="12">
        <f>IF(A290="","",YEAR(A290))</f>
      </c>
      <c r="K290" s="12">
        <f>IF(E290="","",MONTH(E290))</f>
      </c>
      <c r="L290" s="12">
        <f>IF(E290="","",YEAR(E290))</f>
      </c>
    </row>
    <row r="291" spans="1:12" x14ac:dyDescent="0.25">
      <c r="A291" s="10"/>
      <c r="B291" s="9"/>
      <c r="C291" s="9"/>
      <c r="D291" s="11"/>
      <c r="E291" s="10"/>
      <c r="F291" s="12">
        <f>IF(A291="","",IF(E291&lt;&gt;"","PAID",IF(Settings!$E$6-A291&gt;Settings!$E$4,"OVERDUE","OPEN")))</f>
      </c>
      <c r="G291" s="13">
        <f>IF(A291="","",IF(E291="",N(D291),0))</f>
      </c>
      <c r="H291" s="13">
        <f>IF(A291="","",IF(F291="OVERDUE",N(D291),0))</f>
      </c>
      <c r="I291" s="12">
        <f>IF(A291="","",MONTH(A291))</f>
      </c>
      <c r="J291" s="12">
        <f>IF(A291="","",YEAR(A291))</f>
      </c>
      <c r="K291" s="12">
        <f>IF(E291="","",MONTH(E291))</f>
      </c>
      <c r="L291" s="12">
        <f>IF(E291="","",YEAR(E291))</f>
      </c>
    </row>
    <row r="292" spans="1:12" x14ac:dyDescent="0.25">
      <c r="A292" s="10"/>
      <c r="B292" s="9"/>
      <c r="C292" s="9"/>
      <c r="D292" s="11"/>
      <c r="E292" s="10"/>
      <c r="F292" s="12">
        <f>IF(A292="","",IF(E292&lt;&gt;"","PAID",IF(Settings!$E$6-A292&gt;Settings!$E$4,"OVERDUE","OPEN")))</f>
      </c>
      <c r="G292" s="13">
        <f>IF(A292="","",IF(E292="",N(D292),0))</f>
      </c>
      <c r="H292" s="13">
        <f>IF(A292="","",IF(F292="OVERDUE",N(D292),0))</f>
      </c>
      <c r="I292" s="12">
        <f>IF(A292="","",MONTH(A292))</f>
      </c>
      <c r="J292" s="12">
        <f>IF(A292="","",YEAR(A292))</f>
      </c>
      <c r="K292" s="12">
        <f>IF(E292="","",MONTH(E292))</f>
      </c>
      <c r="L292" s="12">
        <f>IF(E292="","",YEAR(E292))</f>
      </c>
    </row>
    <row r="293" spans="1:12" x14ac:dyDescent="0.25">
      <c r="A293" s="10"/>
      <c r="B293" s="9"/>
      <c r="C293" s="9"/>
      <c r="D293" s="11"/>
      <c r="E293" s="10"/>
      <c r="F293" s="12">
        <f>IF(A293="","",IF(E293&lt;&gt;"","PAID",IF(Settings!$E$6-A293&gt;Settings!$E$4,"OVERDUE","OPEN")))</f>
      </c>
      <c r="G293" s="13">
        <f>IF(A293="","",IF(E293="",N(D293),0))</f>
      </c>
      <c r="H293" s="13">
        <f>IF(A293="","",IF(F293="OVERDUE",N(D293),0))</f>
      </c>
      <c r="I293" s="12">
        <f>IF(A293="","",MONTH(A293))</f>
      </c>
      <c r="J293" s="12">
        <f>IF(A293="","",YEAR(A293))</f>
      </c>
      <c r="K293" s="12">
        <f>IF(E293="","",MONTH(E293))</f>
      </c>
      <c r="L293" s="12">
        <f>IF(E293="","",YEAR(E293))</f>
      </c>
    </row>
    <row r="294" spans="1:12" x14ac:dyDescent="0.25">
      <c r="A294" s="10"/>
      <c r="B294" s="9"/>
      <c r="C294" s="9"/>
      <c r="D294" s="11"/>
      <c r="E294" s="10"/>
      <c r="F294" s="12">
        <f>IF(A294="","",IF(E294&lt;&gt;"","PAID",IF(Settings!$E$6-A294&gt;Settings!$E$4,"OVERDUE","OPEN")))</f>
      </c>
      <c r="G294" s="13">
        <f>IF(A294="","",IF(E294="",N(D294),0))</f>
      </c>
      <c r="H294" s="13">
        <f>IF(A294="","",IF(F294="OVERDUE",N(D294),0))</f>
      </c>
      <c r="I294" s="12">
        <f>IF(A294="","",MONTH(A294))</f>
      </c>
      <c r="J294" s="12">
        <f>IF(A294="","",YEAR(A294))</f>
      </c>
      <c r="K294" s="12">
        <f>IF(E294="","",MONTH(E294))</f>
      </c>
      <c r="L294" s="12">
        <f>IF(E294="","",YEAR(E294))</f>
      </c>
    </row>
    <row r="295" spans="1:12" x14ac:dyDescent="0.25">
      <c r="A295" s="10"/>
      <c r="B295" s="9"/>
      <c r="C295" s="9"/>
      <c r="D295" s="11"/>
      <c r="E295" s="10"/>
      <c r="F295" s="12">
        <f>IF(A295="","",IF(E295&lt;&gt;"","PAID",IF(Settings!$E$6-A295&gt;Settings!$E$4,"OVERDUE","OPEN")))</f>
      </c>
      <c r="G295" s="13">
        <f>IF(A295="","",IF(E295="",N(D295),0))</f>
      </c>
      <c r="H295" s="13">
        <f>IF(A295="","",IF(F295="OVERDUE",N(D295),0))</f>
      </c>
      <c r="I295" s="12">
        <f>IF(A295="","",MONTH(A295))</f>
      </c>
      <c r="J295" s="12">
        <f>IF(A295="","",YEAR(A295))</f>
      </c>
      <c r="K295" s="12">
        <f>IF(E295="","",MONTH(E295))</f>
      </c>
      <c r="L295" s="12">
        <f>IF(E295="","",YEAR(E295))</f>
      </c>
    </row>
    <row r="296" spans="1:12" x14ac:dyDescent="0.25">
      <c r="A296" s="10"/>
      <c r="B296" s="9"/>
      <c r="C296" s="9"/>
      <c r="D296" s="11"/>
      <c r="E296" s="10"/>
      <c r="F296" s="12">
        <f>IF(A296="","",IF(E296&lt;&gt;"","PAID",IF(Settings!$E$6-A296&gt;Settings!$E$4,"OVERDUE","OPEN")))</f>
      </c>
      <c r="G296" s="13">
        <f>IF(A296="","",IF(E296="",N(D296),0))</f>
      </c>
      <c r="H296" s="13">
        <f>IF(A296="","",IF(F296="OVERDUE",N(D296),0))</f>
      </c>
      <c r="I296" s="12">
        <f>IF(A296="","",MONTH(A296))</f>
      </c>
      <c r="J296" s="12">
        <f>IF(A296="","",YEAR(A296))</f>
      </c>
      <c r="K296" s="12">
        <f>IF(E296="","",MONTH(E296))</f>
      </c>
      <c r="L296" s="12">
        <f>IF(E296="","",YEAR(E296))</f>
      </c>
    </row>
    <row r="297" spans="1:12" x14ac:dyDescent="0.25">
      <c r="A297" s="10"/>
      <c r="B297" s="9"/>
      <c r="C297" s="9"/>
      <c r="D297" s="11"/>
      <c r="E297" s="10"/>
      <c r="F297" s="12">
        <f>IF(A297="","",IF(E297&lt;&gt;"","PAID",IF(Settings!$E$6-A297&gt;Settings!$E$4,"OVERDUE","OPEN")))</f>
      </c>
      <c r="G297" s="13">
        <f>IF(A297="","",IF(E297="",N(D297),0))</f>
      </c>
      <c r="H297" s="13">
        <f>IF(A297="","",IF(F297="OVERDUE",N(D297),0))</f>
      </c>
      <c r="I297" s="12">
        <f>IF(A297="","",MONTH(A297))</f>
      </c>
      <c r="J297" s="12">
        <f>IF(A297="","",YEAR(A297))</f>
      </c>
      <c r="K297" s="12">
        <f>IF(E297="","",MONTH(E297))</f>
      </c>
      <c r="L297" s="12">
        <f>IF(E297="","",YEAR(E297))</f>
      </c>
    </row>
    <row r="298" spans="1:12" x14ac:dyDescent="0.25">
      <c r="A298" s="10"/>
      <c r="B298" s="9"/>
      <c r="C298" s="9"/>
      <c r="D298" s="11"/>
      <c r="E298" s="10"/>
      <c r="F298" s="12">
        <f>IF(A298="","",IF(E298&lt;&gt;"","PAID",IF(Settings!$E$6-A298&gt;Settings!$E$4,"OVERDUE","OPEN")))</f>
      </c>
      <c r="G298" s="13">
        <f>IF(A298="","",IF(E298="",N(D298),0))</f>
      </c>
      <c r="H298" s="13">
        <f>IF(A298="","",IF(F298="OVERDUE",N(D298),0))</f>
      </c>
      <c r="I298" s="12">
        <f>IF(A298="","",MONTH(A298))</f>
      </c>
      <c r="J298" s="12">
        <f>IF(A298="","",YEAR(A298))</f>
      </c>
      <c r="K298" s="12">
        <f>IF(E298="","",MONTH(E298))</f>
      </c>
      <c r="L298" s="12">
        <f>IF(E298="","",YEAR(E298))</f>
      </c>
    </row>
    <row r="299" spans="1:12" x14ac:dyDescent="0.25">
      <c r="A299" s="10"/>
      <c r="B299" s="9"/>
      <c r="C299" s="9"/>
      <c r="D299" s="11"/>
      <c r="E299" s="10"/>
      <c r="F299" s="12">
        <f>IF(A299="","",IF(E299&lt;&gt;"","PAID",IF(Settings!$E$6-A299&gt;Settings!$E$4,"OVERDUE","OPEN")))</f>
      </c>
      <c r="G299" s="13">
        <f>IF(A299="","",IF(E299="",N(D299),0))</f>
      </c>
      <c r="H299" s="13">
        <f>IF(A299="","",IF(F299="OVERDUE",N(D299),0))</f>
      </c>
      <c r="I299" s="12">
        <f>IF(A299="","",MONTH(A299))</f>
      </c>
      <c r="J299" s="12">
        <f>IF(A299="","",YEAR(A299))</f>
      </c>
      <c r="K299" s="12">
        <f>IF(E299="","",MONTH(E299))</f>
      </c>
      <c r="L299" s="12">
        <f>IF(E299="","",YEAR(E299))</f>
      </c>
    </row>
    <row r="300" spans="1:12" x14ac:dyDescent="0.25">
      <c r="A300" s="10"/>
      <c r="B300" s="9"/>
      <c r="C300" s="9"/>
      <c r="D300" s="11"/>
      <c r="E300" s="10"/>
      <c r="F300" s="12">
        <f>IF(A300="","",IF(E300&lt;&gt;"","PAID",IF(Settings!$E$6-A300&gt;Settings!$E$4,"OVERDUE","OPEN")))</f>
      </c>
      <c r="G300" s="13">
        <f>IF(A300="","",IF(E300="",N(D300),0))</f>
      </c>
      <c r="H300" s="13">
        <f>IF(A300="","",IF(F300="OVERDUE",N(D300),0))</f>
      </c>
      <c r="I300" s="12">
        <f>IF(A300="","",MONTH(A300))</f>
      </c>
      <c r="J300" s="12">
        <f>IF(A300="","",YEAR(A300))</f>
      </c>
      <c r="K300" s="12">
        <f>IF(E300="","",MONTH(E300))</f>
      </c>
      <c r="L300" s="12">
        <f>IF(E300="","",YEAR(E300))</f>
      </c>
    </row>
    <row r="301" spans="1:12" x14ac:dyDescent="0.25">
      <c r="A301" s="10"/>
      <c r="B301" s="9"/>
      <c r="C301" s="9"/>
      <c r="D301" s="11"/>
      <c r="E301" s="10"/>
      <c r="F301" s="12">
        <f>IF(A301="","",IF(E301&lt;&gt;"","PAID",IF(Settings!$E$6-A301&gt;Settings!$E$4,"OVERDUE","OPEN")))</f>
      </c>
      <c r="G301" s="13">
        <f>IF(A301="","",IF(E301="",N(D301),0))</f>
      </c>
      <c r="H301" s="13">
        <f>IF(A301="","",IF(F301="OVERDUE",N(D301),0))</f>
      </c>
      <c r="I301" s="12">
        <f>IF(A301="","",MONTH(A301))</f>
      </c>
      <c r="J301" s="12">
        <f>IF(A301="","",YEAR(A301))</f>
      </c>
      <c r="K301" s="12">
        <f>IF(E301="","",MONTH(E301))</f>
      </c>
      <c r="L301" s="12">
        <f>IF(E301="","",YEAR(E301))</f>
      </c>
    </row>
  </sheetData>
  <conditionalFormatting sqref="F2:F301">
    <cfRule type="cellIs" dxfId="0" priority="1" operator="equal">
      <formula>"OVERDUE"</formula>
    </cfRule>
  </conditionalFormatting>
  <dataValidations count="8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Settings!$A$2:$A$16</formula1>
    </dataValidation>
    <dataValidation type="list" allowBlank="1" showErrorMessage="1" errorTitle="Pick from the list" error="Choose a value from the drop-down (edit the lists on the Settings tab)." sqref="B2:B301">
      <formula1>Settings!$A$2:$A$16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  <dataValidation type="date" operator="greaterThan" allowBlank="1" showErrorMessage="1" error="Enter a date, e.g. 2026-03-14." sqref="E10:E301">
      <formula1>36526</formula1>
    </dataValidation>
    <dataValidation type="date" operator="greaterThan" allowBlank="1" showErrorMessage="1" error="Enter a date, e.g. 2026-03-14." sqref="E2:E301">
      <formula1>36526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8" t="s">
        <v>54</v>
      </c>
      <c r="B1" s="8" t="s">
        <v>55</v>
      </c>
      <c r="C1" s="8" t="s">
        <v>56</v>
      </c>
      <c r="D1" s="8" t="s">
        <v>46</v>
      </c>
      <c r="E1" s="8" t="s">
        <v>16</v>
      </c>
      <c r="F1" s="8" t="s">
        <v>37</v>
      </c>
    </row>
    <row r="2" spans="1:6" x14ac:dyDescent="0.25">
      <c r="A2" s="10"/>
      <c r="B2" s="9"/>
      <c r="C2" s="9"/>
      <c r="D2" s="11"/>
      <c r="E2" s="12">
        <f>IF(A2="","",MONTH(A2))</f>
      </c>
      <c r="F2" s="12">
        <f>IF(A2="","",YEAR(A2))</f>
      </c>
    </row>
    <row r="3" spans="1:6" x14ac:dyDescent="0.25">
      <c r="A3" s="10"/>
      <c r="B3" s="9"/>
      <c r="C3" s="9"/>
      <c r="D3" s="11"/>
      <c r="E3" s="12">
        <f>IF(A3="","",MONTH(A3))</f>
      </c>
      <c r="F3" s="12">
        <f>IF(A3="","",YEAR(A3))</f>
      </c>
    </row>
    <row r="4" spans="1:6" x14ac:dyDescent="0.25">
      <c r="A4" s="10"/>
      <c r="B4" s="9"/>
      <c r="C4" s="9"/>
      <c r="D4" s="11"/>
      <c r="E4" s="12">
        <f>IF(A4="","",MONTH(A4))</f>
      </c>
      <c r="F4" s="12">
        <f>IF(A4="","",YEAR(A4))</f>
      </c>
    </row>
    <row r="5" spans="1:6" x14ac:dyDescent="0.25">
      <c r="A5" s="10"/>
      <c r="B5" s="9"/>
      <c r="C5" s="9"/>
      <c r="D5" s="11"/>
      <c r="E5" s="12">
        <f>IF(A5="","",MONTH(A5))</f>
      </c>
      <c r="F5" s="12">
        <f>IF(A5="","",YEAR(A5))</f>
      </c>
    </row>
    <row r="6" spans="1:6" x14ac:dyDescent="0.25">
      <c r="A6" s="10"/>
      <c r="B6" s="9"/>
      <c r="C6" s="9"/>
      <c r="D6" s="11"/>
      <c r="E6" s="12">
        <f>IF(A6="","",MONTH(A6))</f>
      </c>
      <c r="F6" s="12">
        <f>IF(A6="","",YEAR(A6))</f>
      </c>
    </row>
    <row r="7" spans="1:6" x14ac:dyDescent="0.25">
      <c r="A7" s="10"/>
      <c r="B7" s="9"/>
      <c r="C7" s="9"/>
      <c r="D7" s="11"/>
      <c r="E7" s="12">
        <f>IF(A7="","",MONTH(A7))</f>
      </c>
      <c r="F7" s="12">
        <f>IF(A7="","",YEAR(A7))</f>
      </c>
    </row>
    <row r="8" spans="1:6" x14ac:dyDescent="0.25">
      <c r="A8" s="10"/>
      <c r="B8" s="9"/>
      <c r="C8" s="9"/>
      <c r="D8" s="11"/>
      <c r="E8" s="12">
        <f>IF(A8="","",MONTH(A8))</f>
      </c>
      <c r="F8" s="12">
        <f>IF(A8="","",YEAR(A8))</f>
      </c>
    </row>
    <row r="9" spans="1:6" x14ac:dyDescent="0.25">
      <c r="A9" s="10"/>
      <c r="B9" s="9"/>
      <c r="C9" s="9"/>
      <c r="D9" s="11"/>
      <c r="E9" s="12">
        <f>IF(A9="","",MONTH(A9))</f>
      </c>
      <c r="F9" s="12">
        <f>IF(A9="","",YEAR(A9))</f>
      </c>
    </row>
    <row r="10" spans="1:6" x14ac:dyDescent="0.25">
      <c r="A10" s="10"/>
      <c r="B10" s="9"/>
      <c r="C10" s="9"/>
      <c r="D10" s="11"/>
      <c r="E10" s="12">
        <f>IF(A10="","",MONTH(A10))</f>
      </c>
      <c r="F10" s="12">
        <f>IF(A10="","",YEAR(A10))</f>
      </c>
    </row>
    <row r="11" spans="1:6" x14ac:dyDescent="0.25">
      <c r="A11" s="10"/>
      <c r="B11" s="9"/>
      <c r="C11" s="9"/>
      <c r="D11" s="11"/>
      <c r="E11" s="12">
        <f>IF(A11="","",MONTH(A11))</f>
      </c>
      <c r="F11" s="12">
        <f>IF(A11="","",YEAR(A11))</f>
      </c>
    </row>
    <row r="12" spans="1:6" x14ac:dyDescent="0.25">
      <c r="A12" s="10"/>
      <c r="B12" s="9"/>
      <c r="C12" s="9"/>
      <c r="D12" s="11"/>
      <c r="E12" s="12">
        <f>IF(A12="","",MONTH(A12))</f>
      </c>
      <c r="F12" s="12">
        <f>IF(A12="","",YEAR(A12))</f>
      </c>
    </row>
    <row r="13" spans="1:6" x14ac:dyDescent="0.25">
      <c r="A13" s="10"/>
      <c r="B13" s="9"/>
      <c r="C13" s="9"/>
      <c r="D13" s="11"/>
      <c r="E13" s="12">
        <f>IF(A13="","",MONTH(A13))</f>
      </c>
      <c r="F13" s="12">
        <f>IF(A13="","",YEAR(A13))</f>
      </c>
    </row>
    <row r="14" spans="1:6" x14ac:dyDescent="0.25">
      <c r="A14" s="10"/>
      <c r="B14" s="9"/>
      <c r="C14" s="9"/>
      <c r="D14" s="11"/>
      <c r="E14" s="12">
        <f>IF(A14="","",MONTH(A14))</f>
      </c>
      <c r="F14" s="12">
        <f>IF(A14="","",YEAR(A14))</f>
      </c>
    </row>
    <row r="15" spans="1:6" x14ac:dyDescent="0.25">
      <c r="A15" s="10"/>
      <c r="B15" s="9"/>
      <c r="C15" s="9"/>
      <c r="D15" s="11"/>
      <c r="E15" s="12">
        <f>IF(A15="","",MONTH(A15))</f>
      </c>
      <c r="F15" s="12">
        <f>IF(A15="","",YEAR(A15))</f>
      </c>
    </row>
    <row r="16" spans="1:6" x14ac:dyDescent="0.25">
      <c r="A16" s="10"/>
      <c r="B16" s="9"/>
      <c r="C16" s="9"/>
      <c r="D16" s="11"/>
      <c r="E16" s="12">
        <f>IF(A16="","",MONTH(A16))</f>
      </c>
      <c r="F16" s="12">
        <f>IF(A16="","",YEAR(A16))</f>
      </c>
    </row>
    <row r="17" spans="1:6" x14ac:dyDescent="0.25">
      <c r="A17" s="10"/>
      <c r="B17" s="9"/>
      <c r="C17" s="9"/>
      <c r="D17" s="11"/>
      <c r="E17" s="12">
        <f>IF(A17="","",MONTH(A17))</f>
      </c>
      <c r="F17" s="12">
        <f>IF(A17="","",YEAR(A17))</f>
      </c>
    </row>
    <row r="18" spans="1:6" x14ac:dyDescent="0.25">
      <c r="A18" s="10"/>
      <c r="B18" s="9"/>
      <c r="C18" s="9"/>
      <c r="D18" s="11"/>
      <c r="E18" s="12">
        <f>IF(A18="","",MONTH(A18))</f>
      </c>
      <c r="F18" s="12">
        <f>IF(A18="","",YEAR(A18))</f>
      </c>
    </row>
    <row r="19" spans="1:6" x14ac:dyDescent="0.25">
      <c r="A19" s="10"/>
      <c r="B19" s="9"/>
      <c r="C19" s="9"/>
      <c r="D19" s="11"/>
      <c r="E19" s="12">
        <f>IF(A19="","",MONTH(A19))</f>
      </c>
      <c r="F19" s="12">
        <f>IF(A19="","",YEAR(A19))</f>
      </c>
    </row>
    <row r="20" spans="1:6" x14ac:dyDescent="0.25">
      <c r="A20" s="10"/>
      <c r="B20" s="9"/>
      <c r="C20" s="9"/>
      <c r="D20" s="11"/>
      <c r="E20" s="12">
        <f>IF(A20="","",MONTH(A20))</f>
      </c>
      <c r="F20" s="12">
        <f>IF(A20="","",YEAR(A20))</f>
      </c>
    </row>
    <row r="21" spans="1:6" x14ac:dyDescent="0.25">
      <c r="A21" s="10"/>
      <c r="B21" s="9"/>
      <c r="C21" s="9"/>
      <c r="D21" s="11"/>
      <c r="E21" s="12">
        <f>IF(A21="","",MONTH(A21))</f>
      </c>
      <c r="F21" s="12">
        <f>IF(A21="","",YEAR(A21))</f>
      </c>
    </row>
    <row r="22" spans="1:6" x14ac:dyDescent="0.25">
      <c r="A22" s="10"/>
      <c r="B22" s="9"/>
      <c r="C22" s="9"/>
      <c r="D22" s="11"/>
      <c r="E22" s="12">
        <f>IF(A22="","",MONTH(A22))</f>
      </c>
      <c r="F22" s="12">
        <f>IF(A22="","",YEAR(A22))</f>
      </c>
    </row>
    <row r="23" spans="1:6" x14ac:dyDescent="0.25">
      <c r="A23" s="10"/>
      <c r="B23" s="9"/>
      <c r="C23" s="9"/>
      <c r="D23" s="11"/>
      <c r="E23" s="12">
        <f>IF(A23="","",MONTH(A23))</f>
      </c>
      <c r="F23" s="12">
        <f>IF(A23="","",YEAR(A23))</f>
      </c>
    </row>
    <row r="24" spans="1:6" x14ac:dyDescent="0.25">
      <c r="A24" s="10"/>
      <c r="B24" s="9"/>
      <c r="C24" s="9"/>
      <c r="D24" s="11"/>
      <c r="E24" s="12">
        <f>IF(A24="","",MONTH(A24))</f>
      </c>
      <c r="F24" s="12">
        <f>IF(A24="","",YEAR(A24))</f>
      </c>
    </row>
    <row r="25" spans="1:6" x14ac:dyDescent="0.25">
      <c r="A25" s="10"/>
      <c r="B25" s="9"/>
      <c r="C25" s="9"/>
      <c r="D25" s="11"/>
      <c r="E25" s="12">
        <f>IF(A25="","",MONTH(A25))</f>
      </c>
      <c r="F25" s="12">
        <f>IF(A25="","",YEAR(A25))</f>
      </c>
    </row>
    <row r="26" spans="1:6" x14ac:dyDescent="0.25">
      <c r="A26" s="10"/>
      <c r="B26" s="9"/>
      <c r="C26" s="9"/>
      <c r="D26" s="11"/>
      <c r="E26" s="12">
        <f>IF(A26="","",MONTH(A26))</f>
      </c>
      <c r="F26" s="12">
        <f>IF(A26="","",YEAR(A26))</f>
      </c>
    </row>
    <row r="27" spans="1:6" x14ac:dyDescent="0.25">
      <c r="A27" s="10"/>
      <c r="B27" s="9"/>
      <c r="C27" s="9"/>
      <c r="D27" s="11"/>
      <c r="E27" s="12">
        <f>IF(A27="","",MONTH(A27))</f>
      </c>
      <c r="F27" s="12">
        <f>IF(A27="","",YEAR(A27))</f>
      </c>
    </row>
    <row r="28" spans="1:6" x14ac:dyDescent="0.25">
      <c r="A28" s="10"/>
      <c r="B28" s="9"/>
      <c r="C28" s="9"/>
      <c r="D28" s="11"/>
      <c r="E28" s="12">
        <f>IF(A28="","",MONTH(A28))</f>
      </c>
      <c r="F28" s="12">
        <f>IF(A28="","",YEAR(A28))</f>
      </c>
    </row>
    <row r="29" spans="1:6" x14ac:dyDescent="0.25">
      <c r="A29" s="10"/>
      <c r="B29" s="9"/>
      <c r="C29" s="9"/>
      <c r="D29" s="11"/>
      <c r="E29" s="12">
        <f>IF(A29="","",MONTH(A29))</f>
      </c>
      <c r="F29" s="12">
        <f>IF(A29="","",YEAR(A29))</f>
      </c>
    </row>
    <row r="30" spans="1:6" x14ac:dyDescent="0.25">
      <c r="A30" s="10"/>
      <c r="B30" s="9"/>
      <c r="C30" s="9"/>
      <c r="D30" s="11"/>
      <c r="E30" s="12">
        <f>IF(A30="","",MONTH(A30))</f>
      </c>
      <c r="F30" s="12">
        <f>IF(A30="","",YEAR(A30))</f>
      </c>
    </row>
    <row r="31" spans="1:6" x14ac:dyDescent="0.25">
      <c r="A31" s="10"/>
      <c r="B31" s="9"/>
      <c r="C31" s="9"/>
      <c r="D31" s="11"/>
      <c r="E31" s="12">
        <f>IF(A31="","",MONTH(A31))</f>
      </c>
      <c r="F31" s="12">
        <f>IF(A31="","",YEAR(A31))</f>
      </c>
    </row>
    <row r="32" spans="1:6" x14ac:dyDescent="0.25">
      <c r="A32" s="10"/>
      <c r="B32" s="9"/>
      <c r="C32" s="9"/>
      <c r="D32" s="11"/>
      <c r="E32" s="12">
        <f>IF(A32="","",MONTH(A32))</f>
      </c>
      <c r="F32" s="12">
        <f>IF(A32="","",YEAR(A32))</f>
      </c>
    </row>
    <row r="33" spans="1:6" x14ac:dyDescent="0.25">
      <c r="A33" s="10"/>
      <c r="B33" s="9"/>
      <c r="C33" s="9"/>
      <c r="D33" s="11"/>
      <c r="E33" s="12">
        <f>IF(A33="","",MONTH(A33))</f>
      </c>
      <c r="F33" s="12">
        <f>IF(A33="","",YEAR(A33))</f>
      </c>
    </row>
    <row r="34" spans="1:6" x14ac:dyDescent="0.25">
      <c r="A34" s="10"/>
      <c r="B34" s="9"/>
      <c r="C34" s="9"/>
      <c r="D34" s="11"/>
      <c r="E34" s="12">
        <f>IF(A34="","",MONTH(A34))</f>
      </c>
      <c r="F34" s="12">
        <f>IF(A34="","",YEAR(A34))</f>
      </c>
    </row>
    <row r="35" spans="1:6" x14ac:dyDescent="0.25">
      <c r="A35" s="10"/>
      <c r="B35" s="9"/>
      <c r="C35" s="9"/>
      <c r="D35" s="11"/>
      <c r="E35" s="12">
        <f>IF(A35="","",MONTH(A35))</f>
      </c>
      <c r="F35" s="12">
        <f>IF(A35="","",YEAR(A35))</f>
      </c>
    </row>
    <row r="36" spans="1:6" x14ac:dyDescent="0.25">
      <c r="A36" s="10"/>
      <c r="B36" s="9"/>
      <c r="C36" s="9"/>
      <c r="D36" s="11"/>
      <c r="E36" s="12">
        <f>IF(A36="","",MONTH(A36))</f>
      </c>
      <c r="F36" s="12">
        <f>IF(A36="","",YEAR(A36))</f>
      </c>
    </row>
    <row r="37" spans="1:6" x14ac:dyDescent="0.25">
      <c r="A37" s="10"/>
      <c r="B37" s="9"/>
      <c r="C37" s="9"/>
      <c r="D37" s="11"/>
      <c r="E37" s="12">
        <f>IF(A37="","",MONTH(A37))</f>
      </c>
      <c r="F37" s="12">
        <f>IF(A37="","",YEAR(A37))</f>
      </c>
    </row>
    <row r="38" spans="1:6" x14ac:dyDescent="0.25">
      <c r="A38" s="10"/>
      <c r="B38" s="9"/>
      <c r="C38" s="9"/>
      <c r="D38" s="11"/>
      <c r="E38" s="12">
        <f>IF(A38="","",MONTH(A38))</f>
      </c>
      <c r="F38" s="12">
        <f>IF(A38="","",YEAR(A38))</f>
      </c>
    </row>
    <row r="39" spans="1:6" x14ac:dyDescent="0.25">
      <c r="A39" s="10"/>
      <c r="B39" s="9"/>
      <c r="C39" s="9"/>
      <c r="D39" s="11"/>
      <c r="E39" s="12">
        <f>IF(A39="","",MONTH(A39))</f>
      </c>
      <c r="F39" s="12">
        <f>IF(A39="","",YEAR(A39))</f>
      </c>
    </row>
    <row r="40" spans="1:6" x14ac:dyDescent="0.25">
      <c r="A40" s="10"/>
      <c r="B40" s="9"/>
      <c r="C40" s="9"/>
      <c r="D40" s="11"/>
      <c r="E40" s="12">
        <f>IF(A40="","",MONTH(A40))</f>
      </c>
      <c r="F40" s="12">
        <f>IF(A40="","",YEAR(A40))</f>
      </c>
    </row>
    <row r="41" spans="1:6" x14ac:dyDescent="0.25">
      <c r="A41" s="10"/>
      <c r="B41" s="9"/>
      <c r="C41" s="9"/>
      <c r="D41" s="11"/>
      <c r="E41" s="12">
        <f>IF(A41="","",MONTH(A41))</f>
      </c>
      <c r="F41" s="12">
        <f>IF(A41="","",YEAR(A41))</f>
      </c>
    </row>
    <row r="42" spans="1:6" x14ac:dyDescent="0.25">
      <c r="A42" s="10"/>
      <c r="B42" s="9"/>
      <c r="C42" s="9"/>
      <c r="D42" s="11"/>
      <c r="E42" s="12">
        <f>IF(A42="","",MONTH(A42))</f>
      </c>
      <c r="F42" s="12">
        <f>IF(A42="","",YEAR(A42))</f>
      </c>
    </row>
    <row r="43" spans="1:6" x14ac:dyDescent="0.25">
      <c r="A43" s="10"/>
      <c r="B43" s="9"/>
      <c r="C43" s="9"/>
      <c r="D43" s="11"/>
      <c r="E43" s="12">
        <f>IF(A43="","",MONTH(A43))</f>
      </c>
      <c r="F43" s="12">
        <f>IF(A43="","",YEAR(A43))</f>
      </c>
    </row>
    <row r="44" spans="1:6" x14ac:dyDescent="0.25">
      <c r="A44" s="10"/>
      <c r="B44" s="9"/>
      <c r="C44" s="9"/>
      <c r="D44" s="11"/>
      <c r="E44" s="12">
        <f>IF(A44="","",MONTH(A44))</f>
      </c>
      <c r="F44" s="12">
        <f>IF(A44="","",YEAR(A44))</f>
      </c>
    </row>
    <row r="45" spans="1:6" x14ac:dyDescent="0.25">
      <c r="A45" s="10"/>
      <c r="B45" s="9"/>
      <c r="C45" s="9"/>
      <c r="D45" s="11"/>
      <c r="E45" s="12">
        <f>IF(A45="","",MONTH(A45))</f>
      </c>
      <c r="F45" s="12">
        <f>IF(A45="","",YEAR(A45))</f>
      </c>
    </row>
    <row r="46" spans="1:6" x14ac:dyDescent="0.25">
      <c r="A46" s="10"/>
      <c r="B46" s="9"/>
      <c r="C46" s="9"/>
      <c r="D46" s="11"/>
      <c r="E46" s="12">
        <f>IF(A46="","",MONTH(A46))</f>
      </c>
      <c r="F46" s="12">
        <f>IF(A46="","",YEAR(A46))</f>
      </c>
    </row>
    <row r="47" spans="1:6" x14ac:dyDescent="0.25">
      <c r="A47" s="10"/>
      <c r="B47" s="9"/>
      <c r="C47" s="9"/>
      <c r="D47" s="11"/>
      <c r="E47" s="12">
        <f>IF(A47="","",MONTH(A47))</f>
      </c>
      <c r="F47" s="12">
        <f>IF(A47="","",YEAR(A47))</f>
      </c>
    </row>
    <row r="48" spans="1:6" x14ac:dyDescent="0.25">
      <c r="A48" s="10"/>
      <c r="B48" s="9"/>
      <c r="C48" s="9"/>
      <c r="D48" s="11"/>
      <c r="E48" s="12">
        <f>IF(A48="","",MONTH(A48))</f>
      </c>
      <c r="F48" s="12">
        <f>IF(A48="","",YEAR(A48))</f>
      </c>
    </row>
    <row r="49" spans="1:6" x14ac:dyDescent="0.25">
      <c r="A49" s="10"/>
      <c r="B49" s="9"/>
      <c r="C49" s="9"/>
      <c r="D49" s="11"/>
      <c r="E49" s="12">
        <f>IF(A49="","",MONTH(A49))</f>
      </c>
      <c r="F49" s="12">
        <f>IF(A49="","",YEAR(A49))</f>
      </c>
    </row>
    <row r="50" spans="1:6" x14ac:dyDescent="0.25">
      <c r="A50" s="10"/>
      <c r="B50" s="9"/>
      <c r="C50" s="9"/>
      <c r="D50" s="11"/>
      <c r="E50" s="12">
        <f>IF(A50="","",MONTH(A50))</f>
      </c>
      <c r="F50" s="12">
        <f>IF(A50="","",YEAR(A50))</f>
      </c>
    </row>
    <row r="51" spans="1:6" x14ac:dyDescent="0.25">
      <c r="A51" s="10"/>
      <c r="B51" s="9"/>
      <c r="C51" s="9"/>
      <c r="D51" s="11"/>
      <c r="E51" s="12">
        <f>IF(A51="","",MONTH(A51))</f>
      </c>
      <c r="F51" s="12">
        <f>IF(A51="","",YEAR(A51))</f>
      </c>
    </row>
    <row r="52" spans="1:6" x14ac:dyDescent="0.25">
      <c r="A52" s="10"/>
      <c r="B52" s="9"/>
      <c r="C52" s="9"/>
      <c r="D52" s="11"/>
      <c r="E52" s="12">
        <f>IF(A52="","",MONTH(A52))</f>
      </c>
      <c r="F52" s="12">
        <f>IF(A52="","",YEAR(A52))</f>
      </c>
    </row>
    <row r="53" spans="1:6" x14ac:dyDescent="0.25">
      <c r="A53" s="10"/>
      <c r="B53" s="9"/>
      <c r="C53" s="9"/>
      <c r="D53" s="11"/>
      <c r="E53" s="12">
        <f>IF(A53="","",MONTH(A53))</f>
      </c>
      <c r="F53" s="12">
        <f>IF(A53="","",YEAR(A53))</f>
      </c>
    </row>
    <row r="54" spans="1:6" x14ac:dyDescent="0.25">
      <c r="A54" s="10"/>
      <c r="B54" s="9"/>
      <c r="C54" s="9"/>
      <c r="D54" s="11"/>
      <c r="E54" s="12">
        <f>IF(A54="","",MONTH(A54))</f>
      </c>
      <c r="F54" s="12">
        <f>IF(A54="","",YEAR(A54))</f>
      </c>
    </row>
    <row r="55" spans="1:6" x14ac:dyDescent="0.25">
      <c r="A55" s="10"/>
      <c r="B55" s="9"/>
      <c r="C55" s="9"/>
      <c r="D55" s="11"/>
      <c r="E55" s="12">
        <f>IF(A55="","",MONTH(A55))</f>
      </c>
      <c r="F55" s="12">
        <f>IF(A55="","",YEAR(A55))</f>
      </c>
    </row>
    <row r="56" spans="1:6" x14ac:dyDescent="0.25">
      <c r="A56" s="10"/>
      <c r="B56" s="9"/>
      <c r="C56" s="9"/>
      <c r="D56" s="11"/>
      <c r="E56" s="12">
        <f>IF(A56="","",MONTH(A56))</f>
      </c>
      <c r="F56" s="12">
        <f>IF(A56="","",YEAR(A56))</f>
      </c>
    </row>
    <row r="57" spans="1:6" x14ac:dyDescent="0.25">
      <c r="A57" s="10"/>
      <c r="B57" s="9"/>
      <c r="C57" s="9"/>
      <c r="D57" s="11"/>
      <c r="E57" s="12">
        <f>IF(A57="","",MONTH(A57))</f>
      </c>
      <c r="F57" s="12">
        <f>IF(A57="","",YEAR(A57))</f>
      </c>
    </row>
    <row r="58" spans="1:6" x14ac:dyDescent="0.25">
      <c r="A58" s="10"/>
      <c r="B58" s="9"/>
      <c r="C58" s="9"/>
      <c r="D58" s="11"/>
      <c r="E58" s="12">
        <f>IF(A58="","",MONTH(A58))</f>
      </c>
      <c r="F58" s="12">
        <f>IF(A58="","",YEAR(A58))</f>
      </c>
    </row>
    <row r="59" spans="1:6" x14ac:dyDescent="0.25">
      <c r="A59" s="10"/>
      <c r="B59" s="9"/>
      <c r="C59" s="9"/>
      <c r="D59" s="11"/>
      <c r="E59" s="12">
        <f>IF(A59="","",MONTH(A59))</f>
      </c>
      <c r="F59" s="12">
        <f>IF(A59="","",YEAR(A59))</f>
      </c>
    </row>
    <row r="60" spans="1:6" x14ac:dyDescent="0.25">
      <c r="A60" s="10"/>
      <c r="B60" s="9"/>
      <c r="C60" s="9"/>
      <c r="D60" s="11"/>
      <c r="E60" s="12">
        <f>IF(A60="","",MONTH(A60))</f>
      </c>
      <c r="F60" s="12">
        <f>IF(A60="","",YEAR(A60))</f>
      </c>
    </row>
    <row r="61" spans="1:6" x14ac:dyDescent="0.25">
      <c r="A61" s="10"/>
      <c r="B61" s="9"/>
      <c r="C61" s="9"/>
      <c r="D61" s="11"/>
      <c r="E61" s="12">
        <f>IF(A61="","",MONTH(A61))</f>
      </c>
      <c r="F61" s="12">
        <f>IF(A61="","",YEAR(A61))</f>
      </c>
    </row>
    <row r="62" spans="1:6" x14ac:dyDescent="0.25">
      <c r="A62" s="10"/>
      <c r="B62" s="9"/>
      <c r="C62" s="9"/>
      <c r="D62" s="11"/>
      <c r="E62" s="12">
        <f>IF(A62="","",MONTH(A62))</f>
      </c>
      <c r="F62" s="12">
        <f>IF(A62="","",YEAR(A62))</f>
      </c>
    </row>
    <row r="63" spans="1:6" x14ac:dyDescent="0.25">
      <c r="A63" s="10"/>
      <c r="B63" s="9"/>
      <c r="C63" s="9"/>
      <c r="D63" s="11"/>
      <c r="E63" s="12">
        <f>IF(A63="","",MONTH(A63))</f>
      </c>
      <c r="F63" s="12">
        <f>IF(A63="","",YEAR(A63))</f>
      </c>
    </row>
    <row r="64" spans="1:6" x14ac:dyDescent="0.25">
      <c r="A64" s="10"/>
      <c r="B64" s="9"/>
      <c r="C64" s="9"/>
      <c r="D64" s="11"/>
      <c r="E64" s="12">
        <f>IF(A64="","",MONTH(A64))</f>
      </c>
      <c r="F64" s="12">
        <f>IF(A64="","",YEAR(A64))</f>
      </c>
    </row>
    <row r="65" spans="1:6" x14ac:dyDescent="0.25">
      <c r="A65" s="10"/>
      <c r="B65" s="9"/>
      <c r="C65" s="9"/>
      <c r="D65" s="11"/>
      <c r="E65" s="12">
        <f>IF(A65="","",MONTH(A65))</f>
      </c>
      <c r="F65" s="12">
        <f>IF(A65="","",YEAR(A65))</f>
      </c>
    </row>
    <row r="66" spans="1:6" x14ac:dyDescent="0.25">
      <c r="A66" s="10"/>
      <c r="B66" s="9"/>
      <c r="C66" s="9"/>
      <c r="D66" s="11"/>
      <c r="E66" s="12">
        <f>IF(A66="","",MONTH(A66))</f>
      </c>
      <c r="F66" s="12">
        <f>IF(A66="","",YEAR(A66))</f>
      </c>
    </row>
    <row r="67" spans="1:6" x14ac:dyDescent="0.25">
      <c r="A67" s="10"/>
      <c r="B67" s="9"/>
      <c r="C67" s="9"/>
      <c r="D67" s="11"/>
      <c r="E67" s="12">
        <f>IF(A67="","",MONTH(A67))</f>
      </c>
      <c r="F67" s="12">
        <f>IF(A67="","",YEAR(A67))</f>
      </c>
    </row>
    <row r="68" spans="1:6" x14ac:dyDescent="0.25">
      <c r="A68" s="10"/>
      <c r="B68" s="9"/>
      <c r="C68" s="9"/>
      <c r="D68" s="11"/>
      <c r="E68" s="12">
        <f>IF(A68="","",MONTH(A68))</f>
      </c>
      <c r="F68" s="12">
        <f>IF(A68="","",YEAR(A68))</f>
      </c>
    </row>
    <row r="69" spans="1:6" x14ac:dyDescent="0.25">
      <c r="A69" s="10"/>
      <c r="B69" s="9"/>
      <c r="C69" s="9"/>
      <c r="D69" s="11"/>
      <c r="E69" s="12">
        <f>IF(A69="","",MONTH(A69))</f>
      </c>
      <c r="F69" s="12">
        <f>IF(A69="","",YEAR(A69))</f>
      </c>
    </row>
    <row r="70" spans="1:6" x14ac:dyDescent="0.25">
      <c r="A70" s="10"/>
      <c r="B70" s="9"/>
      <c r="C70" s="9"/>
      <c r="D70" s="11"/>
      <c r="E70" s="12">
        <f>IF(A70="","",MONTH(A70))</f>
      </c>
      <c r="F70" s="12">
        <f>IF(A70="","",YEAR(A70))</f>
      </c>
    </row>
    <row r="71" spans="1:6" x14ac:dyDescent="0.25">
      <c r="A71" s="10"/>
      <c r="B71" s="9"/>
      <c r="C71" s="9"/>
      <c r="D71" s="11"/>
      <c r="E71" s="12">
        <f>IF(A71="","",MONTH(A71))</f>
      </c>
      <c r="F71" s="12">
        <f>IF(A71="","",YEAR(A71))</f>
      </c>
    </row>
    <row r="72" spans="1:6" x14ac:dyDescent="0.25">
      <c r="A72" s="10"/>
      <c r="B72" s="9"/>
      <c r="C72" s="9"/>
      <c r="D72" s="11"/>
      <c r="E72" s="12">
        <f>IF(A72="","",MONTH(A72))</f>
      </c>
      <c r="F72" s="12">
        <f>IF(A72="","",YEAR(A72))</f>
      </c>
    </row>
    <row r="73" spans="1:6" x14ac:dyDescent="0.25">
      <c r="A73" s="10"/>
      <c r="B73" s="9"/>
      <c r="C73" s="9"/>
      <c r="D73" s="11"/>
      <c r="E73" s="12">
        <f>IF(A73="","",MONTH(A73))</f>
      </c>
      <c r="F73" s="12">
        <f>IF(A73="","",YEAR(A73))</f>
      </c>
    </row>
    <row r="74" spans="1:6" x14ac:dyDescent="0.25">
      <c r="A74" s="10"/>
      <c r="B74" s="9"/>
      <c r="C74" s="9"/>
      <c r="D74" s="11"/>
      <c r="E74" s="12">
        <f>IF(A74="","",MONTH(A74))</f>
      </c>
      <c r="F74" s="12">
        <f>IF(A74="","",YEAR(A74))</f>
      </c>
    </row>
    <row r="75" spans="1:6" x14ac:dyDescent="0.25">
      <c r="A75" s="10"/>
      <c r="B75" s="9"/>
      <c r="C75" s="9"/>
      <c r="D75" s="11"/>
      <c r="E75" s="12">
        <f>IF(A75="","",MONTH(A75))</f>
      </c>
      <c r="F75" s="12">
        <f>IF(A75="","",YEAR(A75))</f>
      </c>
    </row>
    <row r="76" spans="1:6" x14ac:dyDescent="0.25">
      <c r="A76" s="10"/>
      <c r="B76" s="9"/>
      <c r="C76" s="9"/>
      <c r="D76" s="11"/>
      <c r="E76" s="12">
        <f>IF(A76="","",MONTH(A76))</f>
      </c>
      <c r="F76" s="12">
        <f>IF(A76="","",YEAR(A76))</f>
      </c>
    </row>
    <row r="77" spans="1:6" x14ac:dyDescent="0.25">
      <c r="A77" s="10"/>
      <c r="B77" s="9"/>
      <c r="C77" s="9"/>
      <c r="D77" s="11"/>
      <c r="E77" s="12">
        <f>IF(A77="","",MONTH(A77))</f>
      </c>
      <c r="F77" s="12">
        <f>IF(A77="","",YEAR(A77))</f>
      </c>
    </row>
    <row r="78" spans="1:6" x14ac:dyDescent="0.25">
      <c r="A78" s="10"/>
      <c r="B78" s="9"/>
      <c r="C78" s="9"/>
      <c r="D78" s="11"/>
      <c r="E78" s="12">
        <f>IF(A78="","",MONTH(A78))</f>
      </c>
      <c r="F78" s="12">
        <f>IF(A78="","",YEAR(A78))</f>
      </c>
    </row>
    <row r="79" spans="1:6" x14ac:dyDescent="0.25">
      <c r="A79" s="10"/>
      <c r="B79" s="9"/>
      <c r="C79" s="9"/>
      <c r="D79" s="11"/>
      <c r="E79" s="12">
        <f>IF(A79="","",MONTH(A79))</f>
      </c>
      <c r="F79" s="12">
        <f>IF(A79="","",YEAR(A79))</f>
      </c>
    </row>
    <row r="80" spans="1:6" x14ac:dyDescent="0.25">
      <c r="A80" s="10"/>
      <c r="B80" s="9"/>
      <c r="C80" s="9"/>
      <c r="D80" s="11"/>
      <c r="E80" s="12">
        <f>IF(A80="","",MONTH(A80))</f>
      </c>
      <c r="F80" s="12">
        <f>IF(A80="","",YEAR(A80))</f>
      </c>
    </row>
    <row r="81" spans="1:6" x14ac:dyDescent="0.25">
      <c r="A81" s="10"/>
      <c r="B81" s="9"/>
      <c r="C81" s="9"/>
      <c r="D81" s="11"/>
      <c r="E81" s="12">
        <f>IF(A81="","",MONTH(A81))</f>
      </c>
      <c r="F81" s="12">
        <f>IF(A81="","",YEAR(A81))</f>
      </c>
    </row>
    <row r="82" spans="1:6" x14ac:dyDescent="0.25">
      <c r="A82" s="10"/>
      <c r="B82" s="9"/>
      <c r="C82" s="9"/>
      <c r="D82" s="11"/>
      <c r="E82" s="12">
        <f>IF(A82="","",MONTH(A82))</f>
      </c>
      <c r="F82" s="12">
        <f>IF(A82="","",YEAR(A82))</f>
      </c>
    </row>
    <row r="83" spans="1:6" x14ac:dyDescent="0.25">
      <c r="A83" s="10"/>
      <c r="B83" s="9"/>
      <c r="C83" s="9"/>
      <c r="D83" s="11"/>
      <c r="E83" s="12">
        <f>IF(A83="","",MONTH(A83))</f>
      </c>
      <c r="F83" s="12">
        <f>IF(A83="","",YEAR(A83))</f>
      </c>
    </row>
    <row r="84" spans="1:6" x14ac:dyDescent="0.25">
      <c r="A84" s="10"/>
      <c r="B84" s="9"/>
      <c r="C84" s="9"/>
      <c r="D84" s="11"/>
      <c r="E84" s="12">
        <f>IF(A84="","",MONTH(A84))</f>
      </c>
      <c r="F84" s="12">
        <f>IF(A84="","",YEAR(A84))</f>
      </c>
    </row>
    <row r="85" spans="1:6" x14ac:dyDescent="0.25">
      <c r="A85" s="10"/>
      <c r="B85" s="9"/>
      <c r="C85" s="9"/>
      <c r="D85" s="11"/>
      <c r="E85" s="12">
        <f>IF(A85="","",MONTH(A85))</f>
      </c>
      <c r="F85" s="12">
        <f>IF(A85="","",YEAR(A85))</f>
      </c>
    </row>
    <row r="86" spans="1:6" x14ac:dyDescent="0.25">
      <c r="A86" s="10"/>
      <c r="B86" s="9"/>
      <c r="C86" s="9"/>
      <c r="D86" s="11"/>
      <c r="E86" s="12">
        <f>IF(A86="","",MONTH(A86))</f>
      </c>
      <c r="F86" s="12">
        <f>IF(A86="","",YEAR(A86))</f>
      </c>
    </row>
    <row r="87" spans="1:6" x14ac:dyDescent="0.25">
      <c r="A87" s="10"/>
      <c r="B87" s="9"/>
      <c r="C87" s="9"/>
      <c r="D87" s="11"/>
      <c r="E87" s="12">
        <f>IF(A87="","",MONTH(A87))</f>
      </c>
      <c r="F87" s="12">
        <f>IF(A87="","",YEAR(A87))</f>
      </c>
    </row>
    <row r="88" spans="1:6" x14ac:dyDescent="0.25">
      <c r="A88" s="10"/>
      <c r="B88" s="9"/>
      <c r="C88" s="9"/>
      <c r="D88" s="11"/>
      <c r="E88" s="12">
        <f>IF(A88="","",MONTH(A88))</f>
      </c>
      <c r="F88" s="12">
        <f>IF(A88="","",YEAR(A88))</f>
      </c>
    </row>
    <row r="89" spans="1:6" x14ac:dyDescent="0.25">
      <c r="A89" s="10"/>
      <c r="B89" s="9"/>
      <c r="C89" s="9"/>
      <c r="D89" s="11"/>
      <c r="E89" s="12">
        <f>IF(A89="","",MONTH(A89))</f>
      </c>
      <c r="F89" s="12">
        <f>IF(A89="","",YEAR(A89))</f>
      </c>
    </row>
    <row r="90" spans="1:6" x14ac:dyDescent="0.25">
      <c r="A90" s="10"/>
      <c r="B90" s="9"/>
      <c r="C90" s="9"/>
      <c r="D90" s="11"/>
      <c r="E90" s="12">
        <f>IF(A90="","",MONTH(A90))</f>
      </c>
      <c r="F90" s="12">
        <f>IF(A90="","",YEAR(A90))</f>
      </c>
    </row>
    <row r="91" spans="1:6" x14ac:dyDescent="0.25">
      <c r="A91" s="10"/>
      <c r="B91" s="9"/>
      <c r="C91" s="9"/>
      <c r="D91" s="11"/>
      <c r="E91" s="12">
        <f>IF(A91="","",MONTH(A91))</f>
      </c>
      <c r="F91" s="12">
        <f>IF(A91="","",YEAR(A91))</f>
      </c>
    </row>
    <row r="92" spans="1:6" x14ac:dyDescent="0.25">
      <c r="A92" s="10"/>
      <c r="B92" s="9"/>
      <c r="C92" s="9"/>
      <c r="D92" s="11"/>
      <c r="E92" s="12">
        <f>IF(A92="","",MONTH(A92))</f>
      </c>
      <c r="F92" s="12">
        <f>IF(A92="","",YEAR(A92))</f>
      </c>
    </row>
    <row r="93" spans="1:6" x14ac:dyDescent="0.25">
      <c r="A93" s="10"/>
      <c r="B93" s="9"/>
      <c r="C93" s="9"/>
      <c r="D93" s="11"/>
      <c r="E93" s="12">
        <f>IF(A93="","",MONTH(A93))</f>
      </c>
      <c r="F93" s="12">
        <f>IF(A93="","",YEAR(A93))</f>
      </c>
    </row>
    <row r="94" spans="1:6" x14ac:dyDescent="0.25">
      <c r="A94" s="10"/>
      <c r="B94" s="9"/>
      <c r="C94" s="9"/>
      <c r="D94" s="11"/>
      <c r="E94" s="12">
        <f>IF(A94="","",MONTH(A94))</f>
      </c>
      <c r="F94" s="12">
        <f>IF(A94="","",YEAR(A94))</f>
      </c>
    </row>
    <row r="95" spans="1:6" x14ac:dyDescent="0.25">
      <c r="A95" s="10"/>
      <c r="B95" s="9"/>
      <c r="C95" s="9"/>
      <c r="D95" s="11"/>
      <c r="E95" s="12">
        <f>IF(A95="","",MONTH(A95))</f>
      </c>
      <c r="F95" s="12">
        <f>IF(A95="","",YEAR(A95))</f>
      </c>
    </row>
    <row r="96" spans="1:6" x14ac:dyDescent="0.25">
      <c r="A96" s="10"/>
      <c r="B96" s="9"/>
      <c r="C96" s="9"/>
      <c r="D96" s="11"/>
      <c r="E96" s="12">
        <f>IF(A96="","",MONTH(A96))</f>
      </c>
      <c r="F96" s="12">
        <f>IF(A96="","",YEAR(A96))</f>
      </c>
    </row>
    <row r="97" spans="1:6" x14ac:dyDescent="0.25">
      <c r="A97" s="10"/>
      <c r="B97" s="9"/>
      <c r="C97" s="9"/>
      <c r="D97" s="11"/>
      <c r="E97" s="12">
        <f>IF(A97="","",MONTH(A97))</f>
      </c>
      <c r="F97" s="12">
        <f>IF(A97="","",YEAR(A97))</f>
      </c>
    </row>
    <row r="98" spans="1:6" x14ac:dyDescent="0.25">
      <c r="A98" s="10"/>
      <c r="B98" s="9"/>
      <c r="C98" s="9"/>
      <c r="D98" s="11"/>
      <c r="E98" s="12">
        <f>IF(A98="","",MONTH(A98))</f>
      </c>
      <c r="F98" s="12">
        <f>IF(A98="","",YEAR(A98))</f>
      </c>
    </row>
    <row r="99" spans="1:6" x14ac:dyDescent="0.25">
      <c r="A99" s="10"/>
      <c r="B99" s="9"/>
      <c r="C99" s="9"/>
      <c r="D99" s="11"/>
      <c r="E99" s="12">
        <f>IF(A99="","",MONTH(A99))</f>
      </c>
      <c r="F99" s="12">
        <f>IF(A99="","",YEAR(A99))</f>
      </c>
    </row>
    <row r="100" spans="1:6" x14ac:dyDescent="0.25">
      <c r="A100" s="10"/>
      <c r="B100" s="9"/>
      <c r="C100" s="9"/>
      <c r="D100" s="11"/>
      <c r="E100" s="12">
        <f>IF(A100="","",MONTH(A100))</f>
      </c>
      <c r="F100" s="12">
        <f>IF(A100="","",YEAR(A100))</f>
      </c>
    </row>
    <row r="101" spans="1:6" x14ac:dyDescent="0.25">
      <c r="A101" s="10"/>
      <c r="B101" s="9"/>
      <c r="C101" s="9"/>
      <c r="D101" s="11"/>
      <c r="E101" s="12">
        <f>IF(A101="","",MONTH(A101))</f>
      </c>
      <c r="F101" s="12">
        <f>IF(A101="","",YEAR(A101))</f>
      </c>
    </row>
    <row r="102" spans="1:6" x14ac:dyDescent="0.25">
      <c r="A102" s="10"/>
      <c r="B102" s="9"/>
      <c r="C102" s="9"/>
      <c r="D102" s="11"/>
      <c r="E102" s="12">
        <f>IF(A102="","",MONTH(A102))</f>
      </c>
      <c r="F102" s="12">
        <f>IF(A102="","",YEAR(A102))</f>
      </c>
    </row>
    <row r="103" spans="1:6" x14ac:dyDescent="0.25">
      <c r="A103" s="10"/>
      <c r="B103" s="9"/>
      <c r="C103" s="9"/>
      <c r="D103" s="11"/>
      <c r="E103" s="12">
        <f>IF(A103="","",MONTH(A103))</f>
      </c>
      <c r="F103" s="12">
        <f>IF(A103="","",YEAR(A103))</f>
      </c>
    </row>
    <row r="104" spans="1:6" x14ac:dyDescent="0.25">
      <c r="A104" s="10"/>
      <c r="B104" s="9"/>
      <c r="C104" s="9"/>
      <c r="D104" s="11"/>
      <c r="E104" s="12">
        <f>IF(A104="","",MONTH(A104))</f>
      </c>
      <c r="F104" s="12">
        <f>IF(A104="","",YEAR(A104))</f>
      </c>
    </row>
    <row r="105" spans="1:6" x14ac:dyDescent="0.25">
      <c r="A105" s="10"/>
      <c r="B105" s="9"/>
      <c r="C105" s="9"/>
      <c r="D105" s="11"/>
      <c r="E105" s="12">
        <f>IF(A105="","",MONTH(A105))</f>
      </c>
      <c r="F105" s="12">
        <f>IF(A105="","",YEAR(A105))</f>
      </c>
    </row>
    <row r="106" spans="1:6" x14ac:dyDescent="0.25">
      <c r="A106" s="10"/>
      <c r="B106" s="9"/>
      <c r="C106" s="9"/>
      <c r="D106" s="11"/>
      <c r="E106" s="12">
        <f>IF(A106="","",MONTH(A106))</f>
      </c>
      <c r="F106" s="12">
        <f>IF(A106="","",YEAR(A106))</f>
      </c>
    </row>
    <row r="107" spans="1:6" x14ac:dyDescent="0.25">
      <c r="A107" s="10"/>
      <c r="B107" s="9"/>
      <c r="C107" s="9"/>
      <c r="D107" s="11"/>
      <c r="E107" s="12">
        <f>IF(A107="","",MONTH(A107))</f>
      </c>
      <c r="F107" s="12">
        <f>IF(A107="","",YEAR(A107))</f>
      </c>
    </row>
    <row r="108" spans="1:6" x14ac:dyDescent="0.25">
      <c r="A108" s="10"/>
      <c r="B108" s="9"/>
      <c r="C108" s="9"/>
      <c r="D108" s="11"/>
      <c r="E108" s="12">
        <f>IF(A108="","",MONTH(A108))</f>
      </c>
      <c r="F108" s="12">
        <f>IF(A108="","",YEAR(A108))</f>
      </c>
    </row>
    <row r="109" spans="1:6" x14ac:dyDescent="0.25">
      <c r="A109" s="10"/>
      <c r="B109" s="9"/>
      <c r="C109" s="9"/>
      <c r="D109" s="11"/>
      <c r="E109" s="12">
        <f>IF(A109="","",MONTH(A109))</f>
      </c>
      <c r="F109" s="12">
        <f>IF(A109="","",YEAR(A109))</f>
      </c>
    </row>
    <row r="110" spans="1:6" x14ac:dyDescent="0.25">
      <c r="A110" s="10"/>
      <c r="B110" s="9"/>
      <c r="C110" s="9"/>
      <c r="D110" s="11"/>
      <c r="E110" s="12">
        <f>IF(A110="","",MONTH(A110))</f>
      </c>
      <c r="F110" s="12">
        <f>IF(A110="","",YEAR(A110))</f>
      </c>
    </row>
    <row r="111" spans="1:6" x14ac:dyDescent="0.25">
      <c r="A111" s="10"/>
      <c r="B111" s="9"/>
      <c r="C111" s="9"/>
      <c r="D111" s="11"/>
      <c r="E111" s="12">
        <f>IF(A111="","",MONTH(A111))</f>
      </c>
      <c r="F111" s="12">
        <f>IF(A111="","",YEAR(A111))</f>
      </c>
    </row>
    <row r="112" spans="1:6" x14ac:dyDescent="0.25">
      <c r="A112" s="10"/>
      <c r="B112" s="9"/>
      <c r="C112" s="9"/>
      <c r="D112" s="11"/>
      <c r="E112" s="12">
        <f>IF(A112="","",MONTH(A112))</f>
      </c>
      <c r="F112" s="12">
        <f>IF(A112="","",YEAR(A112))</f>
      </c>
    </row>
    <row r="113" spans="1:6" x14ac:dyDescent="0.25">
      <c r="A113" s="10"/>
      <c r="B113" s="9"/>
      <c r="C113" s="9"/>
      <c r="D113" s="11"/>
      <c r="E113" s="12">
        <f>IF(A113="","",MONTH(A113))</f>
      </c>
      <c r="F113" s="12">
        <f>IF(A113="","",YEAR(A113))</f>
      </c>
    </row>
    <row r="114" spans="1:6" x14ac:dyDescent="0.25">
      <c r="A114" s="10"/>
      <c r="B114" s="9"/>
      <c r="C114" s="9"/>
      <c r="D114" s="11"/>
      <c r="E114" s="12">
        <f>IF(A114="","",MONTH(A114))</f>
      </c>
      <c r="F114" s="12">
        <f>IF(A114="","",YEAR(A114))</f>
      </c>
    </row>
    <row r="115" spans="1:6" x14ac:dyDescent="0.25">
      <c r="A115" s="10"/>
      <c r="B115" s="9"/>
      <c r="C115" s="9"/>
      <c r="D115" s="11"/>
      <c r="E115" s="12">
        <f>IF(A115="","",MONTH(A115))</f>
      </c>
      <c r="F115" s="12">
        <f>IF(A115="","",YEAR(A115))</f>
      </c>
    </row>
    <row r="116" spans="1:6" x14ac:dyDescent="0.25">
      <c r="A116" s="10"/>
      <c r="B116" s="9"/>
      <c r="C116" s="9"/>
      <c r="D116" s="11"/>
      <c r="E116" s="12">
        <f>IF(A116="","",MONTH(A116))</f>
      </c>
      <c r="F116" s="12">
        <f>IF(A116="","",YEAR(A116))</f>
      </c>
    </row>
    <row r="117" spans="1:6" x14ac:dyDescent="0.25">
      <c r="A117" s="10"/>
      <c r="B117" s="9"/>
      <c r="C117" s="9"/>
      <c r="D117" s="11"/>
      <c r="E117" s="12">
        <f>IF(A117="","",MONTH(A117))</f>
      </c>
      <c r="F117" s="12">
        <f>IF(A117="","",YEAR(A117))</f>
      </c>
    </row>
    <row r="118" spans="1:6" x14ac:dyDescent="0.25">
      <c r="A118" s="10"/>
      <c r="B118" s="9"/>
      <c r="C118" s="9"/>
      <c r="D118" s="11"/>
      <c r="E118" s="12">
        <f>IF(A118="","",MONTH(A118))</f>
      </c>
      <c r="F118" s="12">
        <f>IF(A118="","",YEAR(A118))</f>
      </c>
    </row>
    <row r="119" spans="1:6" x14ac:dyDescent="0.25">
      <c r="A119" s="10"/>
      <c r="B119" s="9"/>
      <c r="C119" s="9"/>
      <c r="D119" s="11"/>
      <c r="E119" s="12">
        <f>IF(A119="","",MONTH(A119))</f>
      </c>
      <c r="F119" s="12">
        <f>IF(A119="","",YEAR(A119))</f>
      </c>
    </row>
    <row r="120" spans="1:6" x14ac:dyDescent="0.25">
      <c r="A120" s="10"/>
      <c r="B120" s="9"/>
      <c r="C120" s="9"/>
      <c r="D120" s="11"/>
      <c r="E120" s="12">
        <f>IF(A120="","",MONTH(A120))</f>
      </c>
      <c r="F120" s="12">
        <f>IF(A120="","",YEAR(A120))</f>
      </c>
    </row>
    <row r="121" spans="1:6" x14ac:dyDescent="0.25">
      <c r="A121" s="10"/>
      <c r="B121" s="9"/>
      <c r="C121" s="9"/>
      <c r="D121" s="11"/>
      <c r="E121" s="12">
        <f>IF(A121="","",MONTH(A121))</f>
      </c>
      <c r="F121" s="12">
        <f>IF(A121="","",YEAR(A121))</f>
      </c>
    </row>
    <row r="122" spans="1:6" x14ac:dyDescent="0.25">
      <c r="A122" s="10"/>
      <c r="B122" s="9"/>
      <c r="C122" s="9"/>
      <c r="D122" s="11"/>
      <c r="E122" s="12">
        <f>IF(A122="","",MONTH(A122))</f>
      </c>
      <c r="F122" s="12">
        <f>IF(A122="","",YEAR(A122))</f>
      </c>
    </row>
    <row r="123" spans="1:6" x14ac:dyDescent="0.25">
      <c r="A123" s="10"/>
      <c r="B123" s="9"/>
      <c r="C123" s="9"/>
      <c r="D123" s="11"/>
      <c r="E123" s="12">
        <f>IF(A123="","",MONTH(A123))</f>
      </c>
      <c r="F123" s="12">
        <f>IF(A123="","",YEAR(A123))</f>
      </c>
    </row>
    <row r="124" spans="1:6" x14ac:dyDescent="0.25">
      <c r="A124" s="10"/>
      <c r="B124" s="9"/>
      <c r="C124" s="9"/>
      <c r="D124" s="11"/>
      <c r="E124" s="12">
        <f>IF(A124="","",MONTH(A124))</f>
      </c>
      <c r="F124" s="12">
        <f>IF(A124="","",YEAR(A124))</f>
      </c>
    </row>
    <row r="125" spans="1:6" x14ac:dyDescent="0.25">
      <c r="A125" s="10"/>
      <c r="B125" s="9"/>
      <c r="C125" s="9"/>
      <c r="D125" s="11"/>
      <c r="E125" s="12">
        <f>IF(A125="","",MONTH(A125))</f>
      </c>
      <c r="F125" s="12">
        <f>IF(A125="","",YEAR(A125))</f>
      </c>
    </row>
    <row r="126" spans="1:6" x14ac:dyDescent="0.25">
      <c r="A126" s="10"/>
      <c r="B126" s="9"/>
      <c r="C126" s="9"/>
      <c r="D126" s="11"/>
      <c r="E126" s="12">
        <f>IF(A126="","",MONTH(A126))</f>
      </c>
      <c r="F126" s="12">
        <f>IF(A126="","",YEAR(A126))</f>
      </c>
    </row>
    <row r="127" spans="1:6" x14ac:dyDescent="0.25">
      <c r="A127" s="10"/>
      <c r="B127" s="9"/>
      <c r="C127" s="9"/>
      <c r="D127" s="11"/>
      <c r="E127" s="12">
        <f>IF(A127="","",MONTH(A127))</f>
      </c>
      <c r="F127" s="12">
        <f>IF(A127="","",YEAR(A127))</f>
      </c>
    </row>
    <row r="128" spans="1:6" x14ac:dyDescent="0.25">
      <c r="A128" s="10"/>
      <c r="B128" s="9"/>
      <c r="C128" s="9"/>
      <c r="D128" s="11"/>
      <c r="E128" s="12">
        <f>IF(A128="","",MONTH(A128))</f>
      </c>
      <c r="F128" s="12">
        <f>IF(A128="","",YEAR(A128))</f>
      </c>
    </row>
    <row r="129" spans="1:6" x14ac:dyDescent="0.25">
      <c r="A129" s="10"/>
      <c r="B129" s="9"/>
      <c r="C129" s="9"/>
      <c r="D129" s="11"/>
      <c r="E129" s="12">
        <f>IF(A129="","",MONTH(A129))</f>
      </c>
      <c r="F129" s="12">
        <f>IF(A129="","",YEAR(A129))</f>
      </c>
    </row>
    <row r="130" spans="1:6" x14ac:dyDescent="0.25">
      <c r="A130" s="10"/>
      <c r="B130" s="9"/>
      <c r="C130" s="9"/>
      <c r="D130" s="11"/>
      <c r="E130" s="12">
        <f>IF(A130="","",MONTH(A130))</f>
      </c>
      <c r="F130" s="12">
        <f>IF(A130="","",YEAR(A130))</f>
      </c>
    </row>
    <row r="131" spans="1:6" x14ac:dyDescent="0.25">
      <c r="A131" s="10"/>
      <c r="B131" s="9"/>
      <c r="C131" s="9"/>
      <c r="D131" s="11"/>
      <c r="E131" s="12">
        <f>IF(A131="","",MONTH(A131))</f>
      </c>
      <c r="F131" s="12">
        <f>IF(A131="","",YEAR(A131))</f>
      </c>
    </row>
    <row r="132" spans="1:6" x14ac:dyDescent="0.25">
      <c r="A132" s="10"/>
      <c r="B132" s="9"/>
      <c r="C132" s="9"/>
      <c r="D132" s="11"/>
      <c r="E132" s="12">
        <f>IF(A132="","",MONTH(A132))</f>
      </c>
      <c r="F132" s="12">
        <f>IF(A132="","",YEAR(A132))</f>
      </c>
    </row>
    <row r="133" spans="1:6" x14ac:dyDescent="0.25">
      <c r="A133" s="10"/>
      <c r="B133" s="9"/>
      <c r="C133" s="9"/>
      <c r="D133" s="11"/>
      <c r="E133" s="12">
        <f>IF(A133="","",MONTH(A133))</f>
      </c>
      <c r="F133" s="12">
        <f>IF(A133="","",YEAR(A133))</f>
      </c>
    </row>
    <row r="134" spans="1:6" x14ac:dyDescent="0.25">
      <c r="A134" s="10"/>
      <c r="B134" s="9"/>
      <c r="C134" s="9"/>
      <c r="D134" s="11"/>
      <c r="E134" s="12">
        <f>IF(A134="","",MONTH(A134))</f>
      </c>
      <c r="F134" s="12">
        <f>IF(A134="","",YEAR(A134))</f>
      </c>
    </row>
    <row r="135" spans="1:6" x14ac:dyDescent="0.25">
      <c r="A135" s="10"/>
      <c r="B135" s="9"/>
      <c r="C135" s="9"/>
      <c r="D135" s="11"/>
      <c r="E135" s="12">
        <f>IF(A135="","",MONTH(A135))</f>
      </c>
      <c r="F135" s="12">
        <f>IF(A135="","",YEAR(A135))</f>
      </c>
    </row>
    <row r="136" spans="1:6" x14ac:dyDescent="0.25">
      <c r="A136" s="10"/>
      <c r="B136" s="9"/>
      <c r="C136" s="9"/>
      <c r="D136" s="11"/>
      <c r="E136" s="12">
        <f>IF(A136="","",MONTH(A136))</f>
      </c>
      <c r="F136" s="12">
        <f>IF(A136="","",YEAR(A136))</f>
      </c>
    </row>
    <row r="137" spans="1:6" x14ac:dyDescent="0.25">
      <c r="A137" s="10"/>
      <c r="B137" s="9"/>
      <c r="C137" s="9"/>
      <c r="D137" s="11"/>
      <c r="E137" s="12">
        <f>IF(A137="","",MONTH(A137))</f>
      </c>
      <c r="F137" s="12">
        <f>IF(A137="","",YEAR(A137))</f>
      </c>
    </row>
    <row r="138" spans="1:6" x14ac:dyDescent="0.25">
      <c r="A138" s="10"/>
      <c r="B138" s="9"/>
      <c r="C138" s="9"/>
      <c r="D138" s="11"/>
      <c r="E138" s="12">
        <f>IF(A138="","",MONTH(A138))</f>
      </c>
      <c r="F138" s="12">
        <f>IF(A138="","",YEAR(A138))</f>
      </c>
    </row>
    <row r="139" spans="1:6" x14ac:dyDescent="0.25">
      <c r="A139" s="10"/>
      <c r="B139" s="9"/>
      <c r="C139" s="9"/>
      <c r="D139" s="11"/>
      <c r="E139" s="12">
        <f>IF(A139="","",MONTH(A139))</f>
      </c>
      <c r="F139" s="12">
        <f>IF(A139="","",YEAR(A139))</f>
      </c>
    </row>
    <row r="140" spans="1:6" x14ac:dyDescent="0.25">
      <c r="A140" s="10"/>
      <c r="B140" s="9"/>
      <c r="C140" s="9"/>
      <c r="D140" s="11"/>
      <c r="E140" s="12">
        <f>IF(A140="","",MONTH(A140))</f>
      </c>
      <c r="F140" s="12">
        <f>IF(A140="","",YEAR(A140))</f>
      </c>
    </row>
    <row r="141" spans="1:6" x14ac:dyDescent="0.25">
      <c r="A141" s="10"/>
      <c r="B141" s="9"/>
      <c r="C141" s="9"/>
      <c r="D141" s="11"/>
      <c r="E141" s="12">
        <f>IF(A141="","",MONTH(A141))</f>
      </c>
      <c r="F141" s="12">
        <f>IF(A141="","",YEAR(A141))</f>
      </c>
    </row>
    <row r="142" spans="1:6" x14ac:dyDescent="0.25">
      <c r="A142" s="10"/>
      <c r="B142" s="9"/>
      <c r="C142" s="9"/>
      <c r="D142" s="11"/>
      <c r="E142" s="12">
        <f>IF(A142="","",MONTH(A142))</f>
      </c>
      <c r="F142" s="12">
        <f>IF(A142="","",YEAR(A142))</f>
      </c>
    </row>
    <row r="143" spans="1:6" x14ac:dyDescent="0.25">
      <c r="A143" s="10"/>
      <c r="B143" s="9"/>
      <c r="C143" s="9"/>
      <c r="D143" s="11"/>
      <c r="E143" s="12">
        <f>IF(A143="","",MONTH(A143))</f>
      </c>
      <c r="F143" s="12">
        <f>IF(A143="","",YEAR(A143))</f>
      </c>
    </row>
    <row r="144" spans="1:6" x14ac:dyDescent="0.25">
      <c r="A144" s="10"/>
      <c r="B144" s="9"/>
      <c r="C144" s="9"/>
      <c r="D144" s="11"/>
      <c r="E144" s="12">
        <f>IF(A144="","",MONTH(A144))</f>
      </c>
      <c r="F144" s="12">
        <f>IF(A144="","",YEAR(A144))</f>
      </c>
    </row>
    <row r="145" spans="1:6" x14ac:dyDescent="0.25">
      <c r="A145" s="10"/>
      <c r="B145" s="9"/>
      <c r="C145" s="9"/>
      <c r="D145" s="11"/>
      <c r="E145" s="12">
        <f>IF(A145="","",MONTH(A145))</f>
      </c>
      <c r="F145" s="12">
        <f>IF(A145="","",YEAR(A145))</f>
      </c>
    </row>
    <row r="146" spans="1:6" x14ac:dyDescent="0.25">
      <c r="A146" s="10"/>
      <c r="B146" s="9"/>
      <c r="C146" s="9"/>
      <c r="D146" s="11"/>
      <c r="E146" s="12">
        <f>IF(A146="","",MONTH(A146))</f>
      </c>
      <c r="F146" s="12">
        <f>IF(A146="","",YEAR(A146))</f>
      </c>
    </row>
    <row r="147" spans="1:6" x14ac:dyDescent="0.25">
      <c r="A147" s="10"/>
      <c r="B147" s="9"/>
      <c r="C147" s="9"/>
      <c r="D147" s="11"/>
      <c r="E147" s="12">
        <f>IF(A147="","",MONTH(A147))</f>
      </c>
      <c r="F147" s="12">
        <f>IF(A147="","",YEAR(A147))</f>
      </c>
    </row>
    <row r="148" spans="1:6" x14ac:dyDescent="0.25">
      <c r="A148" s="10"/>
      <c r="B148" s="9"/>
      <c r="C148" s="9"/>
      <c r="D148" s="11"/>
      <c r="E148" s="12">
        <f>IF(A148="","",MONTH(A148))</f>
      </c>
      <c r="F148" s="12">
        <f>IF(A148="","",YEAR(A148))</f>
      </c>
    </row>
    <row r="149" spans="1:6" x14ac:dyDescent="0.25">
      <c r="A149" s="10"/>
      <c r="B149" s="9"/>
      <c r="C149" s="9"/>
      <c r="D149" s="11"/>
      <c r="E149" s="12">
        <f>IF(A149="","",MONTH(A149))</f>
      </c>
      <c r="F149" s="12">
        <f>IF(A149="","",YEAR(A149))</f>
      </c>
    </row>
    <row r="150" spans="1:6" x14ac:dyDescent="0.25">
      <c r="A150" s="10"/>
      <c r="B150" s="9"/>
      <c r="C150" s="9"/>
      <c r="D150" s="11"/>
      <c r="E150" s="12">
        <f>IF(A150="","",MONTH(A150))</f>
      </c>
      <c r="F150" s="12">
        <f>IF(A150="","",YEAR(A150))</f>
      </c>
    </row>
    <row r="151" spans="1:6" x14ac:dyDescent="0.25">
      <c r="A151" s="10"/>
      <c r="B151" s="9"/>
      <c r="C151" s="9"/>
      <c r="D151" s="11"/>
      <c r="E151" s="12">
        <f>IF(A151="","",MONTH(A151))</f>
      </c>
      <c r="F151" s="12">
        <f>IF(A151="","",YEAR(A151))</f>
      </c>
    </row>
    <row r="152" spans="1:6" x14ac:dyDescent="0.25">
      <c r="A152" s="10"/>
      <c r="B152" s="9"/>
      <c r="C152" s="9"/>
      <c r="D152" s="11"/>
      <c r="E152" s="12">
        <f>IF(A152="","",MONTH(A152))</f>
      </c>
      <c r="F152" s="12">
        <f>IF(A152="","",YEAR(A152))</f>
      </c>
    </row>
    <row r="153" spans="1:6" x14ac:dyDescent="0.25">
      <c r="A153" s="10"/>
      <c r="B153" s="9"/>
      <c r="C153" s="9"/>
      <c r="D153" s="11"/>
      <c r="E153" s="12">
        <f>IF(A153="","",MONTH(A153))</f>
      </c>
      <c r="F153" s="12">
        <f>IF(A153="","",YEAR(A153))</f>
      </c>
    </row>
    <row r="154" spans="1:6" x14ac:dyDescent="0.25">
      <c r="A154" s="10"/>
      <c r="B154" s="9"/>
      <c r="C154" s="9"/>
      <c r="D154" s="11"/>
      <c r="E154" s="12">
        <f>IF(A154="","",MONTH(A154))</f>
      </c>
      <c r="F154" s="12">
        <f>IF(A154="","",YEAR(A154))</f>
      </c>
    </row>
    <row r="155" spans="1:6" x14ac:dyDescent="0.25">
      <c r="A155" s="10"/>
      <c r="B155" s="9"/>
      <c r="C155" s="9"/>
      <c r="D155" s="11"/>
      <c r="E155" s="12">
        <f>IF(A155="","",MONTH(A155))</f>
      </c>
      <c r="F155" s="12">
        <f>IF(A155="","",YEAR(A155))</f>
      </c>
    </row>
    <row r="156" spans="1:6" x14ac:dyDescent="0.25">
      <c r="A156" s="10"/>
      <c r="B156" s="9"/>
      <c r="C156" s="9"/>
      <c r="D156" s="11"/>
      <c r="E156" s="12">
        <f>IF(A156="","",MONTH(A156))</f>
      </c>
      <c r="F156" s="12">
        <f>IF(A156="","",YEAR(A156))</f>
      </c>
    </row>
    <row r="157" spans="1:6" x14ac:dyDescent="0.25">
      <c r="A157" s="10"/>
      <c r="B157" s="9"/>
      <c r="C157" s="9"/>
      <c r="D157" s="11"/>
      <c r="E157" s="12">
        <f>IF(A157="","",MONTH(A157))</f>
      </c>
      <c r="F157" s="12">
        <f>IF(A157="","",YEAR(A157))</f>
      </c>
    </row>
    <row r="158" spans="1:6" x14ac:dyDescent="0.25">
      <c r="A158" s="10"/>
      <c r="B158" s="9"/>
      <c r="C158" s="9"/>
      <c r="D158" s="11"/>
      <c r="E158" s="12">
        <f>IF(A158="","",MONTH(A158))</f>
      </c>
      <c r="F158" s="12">
        <f>IF(A158="","",YEAR(A158))</f>
      </c>
    </row>
    <row r="159" spans="1:6" x14ac:dyDescent="0.25">
      <c r="A159" s="10"/>
      <c r="B159" s="9"/>
      <c r="C159" s="9"/>
      <c r="D159" s="11"/>
      <c r="E159" s="12">
        <f>IF(A159="","",MONTH(A159))</f>
      </c>
      <c r="F159" s="12">
        <f>IF(A159="","",YEAR(A159))</f>
      </c>
    </row>
    <row r="160" spans="1:6" x14ac:dyDescent="0.25">
      <c r="A160" s="10"/>
      <c r="B160" s="9"/>
      <c r="C160" s="9"/>
      <c r="D160" s="11"/>
      <c r="E160" s="12">
        <f>IF(A160="","",MONTH(A160))</f>
      </c>
      <c r="F160" s="12">
        <f>IF(A160="","",YEAR(A160))</f>
      </c>
    </row>
    <row r="161" spans="1:6" x14ac:dyDescent="0.25">
      <c r="A161" s="10"/>
      <c r="B161" s="9"/>
      <c r="C161" s="9"/>
      <c r="D161" s="11"/>
      <c r="E161" s="12">
        <f>IF(A161="","",MONTH(A161))</f>
      </c>
      <c r="F161" s="12">
        <f>IF(A161="","",YEAR(A161))</f>
      </c>
    </row>
    <row r="162" spans="1:6" x14ac:dyDescent="0.25">
      <c r="A162" s="10"/>
      <c r="B162" s="9"/>
      <c r="C162" s="9"/>
      <c r="D162" s="11"/>
      <c r="E162" s="12">
        <f>IF(A162="","",MONTH(A162))</f>
      </c>
      <c r="F162" s="12">
        <f>IF(A162="","",YEAR(A162))</f>
      </c>
    </row>
    <row r="163" spans="1:6" x14ac:dyDescent="0.25">
      <c r="A163" s="10"/>
      <c r="B163" s="9"/>
      <c r="C163" s="9"/>
      <c r="D163" s="11"/>
      <c r="E163" s="12">
        <f>IF(A163="","",MONTH(A163))</f>
      </c>
      <c r="F163" s="12">
        <f>IF(A163="","",YEAR(A163))</f>
      </c>
    </row>
    <row r="164" spans="1:6" x14ac:dyDescent="0.25">
      <c r="A164" s="10"/>
      <c r="B164" s="9"/>
      <c r="C164" s="9"/>
      <c r="D164" s="11"/>
      <c r="E164" s="12">
        <f>IF(A164="","",MONTH(A164))</f>
      </c>
      <c r="F164" s="12">
        <f>IF(A164="","",YEAR(A164))</f>
      </c>
    </row>
    <row r="165" spans="1:6" x14ac:dyDescent="0.25">
      <c r="A165" s="10"/>
      <c r="B165" s="9"/>
      <c r="C165" s="9"/>
      <c r="D165" s="11"/>
      <c r="E165" s="12">
        <f>IF(A165="","",MONTH(A165))</f>
      </c>
      <c r="F165" s="12">
        <f>IF(A165="","",YEAR(A165))</f>
      </c>
    </row>
    <row r="166" spans="1:6" x14ac:dyDescent="0.25">
      <c r="A166" s="10"/>
      <c r="B166" s="9"/>
      <c r="C166" s="9"/>
      <c r="D166" s="11"/>
      <c r="E166" s="12">
        <f>IF(A166="","",MONTH(A166))</f>
      </c>
      <c r="F166" s="12">
        <f>IF(A166="","",YEAR(A166))</f>
      </c>
    </row>
    <row r="167" spans="1:6" x14ac:dyDescent="0.25">
      <c r="A167" s="10"/>
      <c r="B167" s="9"/>
      <c r="C167" s="9"/>
      <c r="D167" s="11"/>
      <c r="E167" s="12">
        <f>IF(A167="","",MONTH(A167))</f>
      </c>
      <c r="F167" s="12">
        <f>IF(A167="","",YEAR(A167))</f>
      </c>
    </row>
    <row r="168" spans="1:6" x14ac:dyDescent="0.25">
      <c r="A168" s="10"/>
      <c r="B168" s="9"/>
      <c r="C168" s="9"/>
      <c r="D168" s="11"/>
      <c r="E168" s="12">
        <f>IF(A168="","",MONTH(A168))</f>
      </c>
      <c r="F168" s="12">
        <f>IF(A168="","",YEAR(A168))</f>
      </c>
    </row>
    <row r="169" spans="1:6" x14ac:dyDescent="0.25">
      <c r="A169" s="10"/>
      <c r="B169" s="9"/>
      <c r="C169" s="9"/>
      <c r="D169" s="11"/>
      <c r="E169" s="12">
        <f>IF(A169="","",MONTH(A169))</f>
      </c>
      <c r="F169" s="12">
        <f>IF(A169="","",YEAR(A169))</f>
      </c>
    </row>
    <row r="170" spans="1:6" x14ac:dyDescent="0.25">
      <c r="A170" s="10"/>
      <c r="B170" s="9"/>
      <c r="C170" s="9"/>
      <c r="D170" s="11"/>
      <c r="E170" s="12">
        <f>IF(A170="","",MONTH(A170))</f>
      </c>
      <c r="F170" s="12">
        <f>IF(A170="","",YEAR(A170))</f>
      </c>
    </row>
    <row r="171" spans="1:6" x14ac:dyDescent="0.25">
      <c r="A171" s="10"/>
      <c r="B171" s="9"/>
      <c r="C171" s="9"/>
      <c r="D171" s="11"/>
      <c r="E171" s="12">
        <f>IF(A171="","",MONTH(A171))</f>
      </c>
      <c r="F171" s="12">
        <f>IF(A171="","",YEAR(A171))</f>
      </c>
    </row>
    <row r="172" spans="1:6" x14ac:dyDescent="0.25">
      <c r="A172" s="10"/>
      <c r="B172" s="9"/>
      <c r="C172" s="9"/>
      <c r="D172" s="11"/>
      <c r="E172" s="12">
        <f>IF(A172="","",MONTH(A172))</f>
      </c>
      <c r="F172" s="12">
        <f>IF(A172="","",YEAR(A172))</f>
      </c>
    </row>
    <row r="173" spans="1:6" x14ac:dyDescent="0.25">
      <c r="A173" s="10"/>
      <c r="B173" s="9"/>
      <c r="C173" s="9"/>
      <c r="D173" s="11"/>
      <c r="E173" s="12">
        <f>IF(A173="","",MONTH(A173))</f>
      </c>
      <c r="F173" s="12">
        <f>IF(A173="","",YEAR(A173))</f>
      </c>
    </row>
    <row r="174" spans="1:6" x14ac:dyDescent="0.25">
      <c r="A174" s="10"/>
      <c r="B174" s="9"/>
      <c r="C174" s="9"/>
      <c r="D174" s="11"/>
      <c r="E174" s="12">
        <f>IF(A174="","",MONTH(A174))</f>
      </c>
      <c r="F174" s="12">
        <f>IF(A174="","",YEAR(A174))</f>
      </c>
    </row>
    <row r="175" spans="1:6" x14ac:dyDescent="0.25">
      <c r="A175" s="10"/>
      <c r="B175" s="9"/>
      <c r="C175" s="9"/>
      <c r="D175" s="11"/>
      <c r="E175" s="12">
        <f>IF(A175="","",MONTH(A175))</f>
      </c>
      <c r="F175" s="12">
        <f>IF(A175="","",YEAR(A175))</f>
      </c>
    </row>
    <row r="176" spans="1:6" x14ac:dyDescent="0.25">
      <c r="A176" s="10"/>
      <c r="B176" s="9"/>
      <c r="C176" s="9"/>
      <c r="D176" s="11"/>
      <c r="E176" s="12">
        <f>IF(A176="","",MONTH(A176))</f>
      </c>
      <c r="F176" s="12">
        <f>IF(A176="","",YEAR(A176))</f>
      </c>
    </row>
    <row r="177" spans="1:6" x14ac:dyDescent="0.25">
      <c r="A177" s="10"/>
      <c r="B177" s="9"/>
      <c r="C177" s="9"/>
      <c r="D177" s="11"/>
      <c r="E177" s="12">
        <f>IF(A177="","",MONTH(A177))</f>
      </c>
      <c r="F177" s="12">
        <f>IF(A177="","",YEAR(A177))</f>
      </c>
    </row>
    <row r="178" spans="1:6" x14ac:dyDescent="0.25">
      <c r="A178" s="10"/>
      <c r="B178" s="9"/>
      <c r="C178" s="9"/>
      <c r="D178" s="11"/>
      <c r="E178" s="12">
        <f>IF(A178="","",MONTH(A178))</f>
      </c>
      <c r="F178" s="12">
        <f>IF(A178="","",YEAR(A178))</f>
      </c>
    </row>
    <row r="179" spans="1:6" x14ac:dyDescent="0.25">
      <c r="A179" s="10"/>
      <c r="B179" s="9"/>
      <c r="C179" s="9"/>
      <c r="D179" s="11"/>
      <c r="E179" s="12">
        <f>IF(A179="","",MONTH(A179))</f>
      </c>
      <c r="F179" s="12">
        <f>IF(A179="","",YEAR(A179))</f>
      </c>
    </row>
    <row r="180" spans="1:6" x14ac:dyDescent="0.25">
      <c r="A180" s="10"/>
      <c r="B180" s="9"/>
      <c r="C180" s="9"/>
      <c r="D180" s="11"/>
      <c r="E180" s="12">
        <f>IF(A180="","",MONTH(A180))</f>
      </c>
      <c r="F180" s="12">
        <f>IF(A180="","",YEAR(A180))</f>
      </c>
    </row>
    <row r="181" spans="1:6" x14ac:dyDescent="0.25">
      <c r="A181" s="10"/>
      <c r="B181" s="9"/>
      <c r="C181" s="9"/>
      <c r="D181" s="11"/>
      <c r="E181" s="12">
        <f>IF(A181="","",MONTH(A181))</f>
      </c>
      <c r="F181" s="12">
        <f>IF(A181="","",YEAR(A181))</f>
      </c>
    </row>
    <row r="182" spans="1:6" x14ac:dyDescent="0.25">
      <c r="A182" s="10"/>
      <c r="B182" s="9"/>
      <c r="C182" s="9"/>
      <c r="D182" s="11"/>
      <c r="E182" s="12">
        <f>IF(A182="","",MONTH(A182))</f>
      </c>
      <c r="F182" s="12">
        <f>IF(A182="","",YEAR(A182))</f>
      </c>
    </row>
    <row r="183" spans="1:6" x14ac:dyDescent="0.25">
      <c r="A183" s="10"/>
      <c r="B183" s="9"/>
      <c r="C183" s="9"/>
      <c r="D183" s="11"/>
      <c r="E183" s="12">
        <f>IF(A183="","",MONTH(A183))</f>
      </c>
      <c r="F183" s="12">
        <f>IF(A183="","",YEAR(A183))</f>
      </c>
    </row>
    <row r="184" spans="1:6" x14ac:dyDescent="0.25">
      <c r="A184" s="10"/>
      <c r="B184" s="9"/>
      <c r="C184" s="9"/>
      <c r="D184" s="11"/>
      <c r="E184" s="12">
        <f>IF(A184="","",MONTH(A184))</f>
      </c>
      <c r="F184" s="12">
        <f>IF(A184="","",YEAR(A184))</f>
      </c>
    </row>
    <row r="185" spans="1:6" x14ac:dyDescent="0.25">
      <c r="A185" s="10"/>
      <c r="B185" s="9"/>
      <c r="C185" s="9"/>
      <c r="D185" s="11"/>
      <c r="E185" s="12">
        <f>IF(A185="","",MONTH(A185))</f>
      </c>
      <c r="F185" s="12">
        <f>IF(A185="","",YEAR(A185))</f>
      </c>
    </row>
    <row r="186" spans="1:6" x14ac:dyDescent="0.25">
      <c r="A186" s="10"/>
      <c r="B186" s="9"/>
      <c r="C186" s="9"/>
      <c r="D186" s="11"/>
      <c r="E186" s="12">
        <f>IF(A186="","",MONTH(A186))</f>
      </c>
      <c r="F186" s="12">
        <f>IF(A186="","",YEAR(A186))</f>
      </c>
    </row>
    <row r="187" spans="1:6" x14ac:dyDescent="0.25">
      <c r="A187" s="10"/>
      <c r="B187" s="9"/>
      <c r="C187" s="9"/>
      <c r="D187" s="11"/>
      <c r="E187" s="12">
        <f>IF(A187="","",MONTH(A187))</f>
      </c>
      <c r="F187" s="12">
        <f>IF(A187="","",YEAR(A187))</f>
      </c>
    </row>
    <row r="188" spans="1:6" x14ac:dyDescent="0.25">
      <c r="A188" s="10"/>
      <c r="B188" s="9"/>
      <c r="C188" s="9"/>
      <c r="D188" s="11"/>
      <c r="E188" s="12">
        <f>IF(A188="","",MONTH(A188))</f>
      </c>
      <c r="F188" s="12">
        <f>IF(A188="","",YEAR(A188))</f>
      </c>
    </row>
    <row r="189" spans="1:6" x14ac:dyDescent="0.25">
      <c r="A189" s="10"/>
      <c r="B189" s="9"/>
      <c r="C189" s="9"/>
      <c r="D189" s="11"/>
      <c r="E189" s="12">
        <f>IF(A189="","",MONTH(A189))</f>
      </c>
      <c r="F189" s="12">
        <f>IF(A189="","",YEAR(A189))</f>
      </c>
    </row>
    <row r="190" spans="1:6" x14ac:dyDescent="0.25">
      <c r="A190" s="10"/>
      <c r="B190" s="9"/>
      <c r="C190" s="9"/>
      <c r="D190" s="11"/>
      <c r="E190" s="12">
        <f>IF(A190="","",MONTH(A190))</f>
      </c>
      <c r="F190" s="12">
        <f>IF(A190="","",YEAR(A190))</f>
      </c>
    </row>
    <row r="191" spans="1:6" x14ac:dyDescent="0.25">
      <c r="A191" s="10"/>
      <c r="B191" s="9"/>
      <c r="C191" s="9"/>
      <c r="D191" s="11"/>
      <c r="E191" s="12">
        <f>IF(A191="","",MONTH(A191))</f>
      </c>
      <c r="F191" s="12">
        <f>IF(A191="","",YEAR(A191))</f>
      </c>
    </row>
    <row r="192" spans="1:6" x14ac:dyDescent="0.25">
      <c r="A192" s="10"/>
      <c r="B192" s="9"/>
      <c r="C192" s="9"/>
      <c r="D192" s="11"/>
      <c r="E192" s="12">
        <f>IF(A192="","",MONTH(A192))</f>
      </c>
      <c r="F192" s="12">
        <f>IF(A192="","",YEAR(A192))</f>
      </c>
    </row>
    <row r="193" spans="1:6" x14ac:dyDescent="0.25">
      <c r="A193" s="10"/>
      <c r="B193" s="9"/>
      <c r="C193" s="9"/>
      <c r="D193" s="11"/>
      <c r="E193" s="12">
        <f>IF(A193="","",MONTH(A193))</f>
      </c>
      <c r="F193" s="12">
        <f>IF(A193="","",YEAR(A193))</f>
      </c>
    </row>
    <row r="194" spans="1:6" x14ac:dyDescent="0.25">
      <c r="A194" s="10"/>
      <c r="B194" s="9"/>
      <c r="C194" s="9"/>
      <c r="D194" s="11"/>
      <c r="E194" s="12">
        <f>IF(A194="","",MONTH(A194))</f>
      </c>
      <c r="F194" s="12">
        <f>IF(A194="","",YEAR(A194))</f>
      </c>
    </row>
    <row r="195" spans="1:6" x14ac:dyDescent="0.25">
      <c r="A195" s="10"/>
      <c r="B195" s="9"/>
      <c r="C195" s="9"/>
      <c r="D195" s="11"/>
      <c r="E195" s="12">
        <f>IF(A195="","",MONTH(A195))</f>
      </c>
      <c r="F195" s="12">
        <f>IF(A195="","",YEAR(A195))</f>
      </c>
    </row>
    <row r="196" spans="1:6" x14ac:dyDescent="0.25">
      <c r="A196" s="10"/>
      <c r="B196" s="9"/>
      <c r="C196" s="9"/>
      <c r="D196" s="11"/>
      <c r="E196" s="12">
        <f>IF(A196="","",MONTH(A196))</f>
      </c>
      <c r="F196" s="12">
        <f>IF(A196="","",YEAR(A196))</f>
      </c>
    </row>
    <row r="197" spans="1:6" x14ac:dyDescent="0.25">
      <c r="A197" s="10"/>
      <c r="B197" s="9"/>
      <c r="C197" s="9"/>
      <c r="D197" s="11"/>
      <c r="E197" s="12">
        <f>IF(A197="","",MONTH(A197))</f>
      </c>
      <c r="F197" s="12">
        <f>IF(A197="","",YEAR(A197))</f>
      </c>
    </row>
    <row r="198" spans="1:6" x14ac:dyDescent="0.25">
      <c r="A198" s="10"/>
      <c r="B198" s="9"/>
      <c r="C198" s="9"/>
      <c r="D198" s="11"/>
      <c r="E198" s="12">
        <f>IF(A198="","",MONTH(A198))</f>
      </c>
      <c r="F198" s="12">
        <f>IF(A198="","",YEAR(A198))</f>
      </c>
    </row>
    <row r="199" spans="1:6" x14ac:dyDescent="0.25">
      <c r="A199" s="10"/>
      <c r="B199" s="9"/>
      <c r="C199" s="9"/>
      <c r="D199" s="11"/>
      <c r="E199" s="12">
        <f>IF(A199="","",MONTH(A199))</f>
      </c>
      <c r="F199" s="12">
        <f>IF(A199="","",YEAR(A199))</f>
      </c>
    </row>
    <row r="200" spans="1:6" x14ac:dyDescent="0.25">
      <c r="A200" s="10"/>
      <c r="B200" s="9"/>
      <c r="C200" s="9"/>
      <c r="D200" s="11"/>
      <c r="E200" s="12">
        <f>IF(A200="","",MONTH(A200))</f>
      </c>
      <c r="F200" s="12">
        <f>IF(A200="","",YEAR(A200))</f>
      </c>
    </row>
    <row r="201" spans="1:6" x14ac:dyDescent="0.25">
      <c r="A201" s="10"/>
      <c r="B201" s="9"/>
      <c r="C201" s="9"/>
      <c r="D201" s="11"/>
      <c r="E201" s="12">
        <f>IF(A201="","",MONTH(A201))</f>
      </c>
      <c r="F201" s="12">
        <f>IF(A201="","",YEAR(A201))</f>
      </c>
    </row>
    <row r="202" spans="1:6" x14ac:dyDescent="0.25">
      <c r="A202" s="10"/>
      <c r="B202" s="9"/>
      <c r="C202" s="9"/>
      <c r="D202" s="11"/>
      <c r="E202" s="12">
        <f>IF(A202="","",MONTH(A202))</f>
      </c>
      <c r="F202" s="12">
        <f>IF(A202="","",YEAR(A202))</f>
      </c>
    </row>
    <row r="203" spans="1:6" x14ac:dyDescent="0.25">
      <c r="A203" s="10"/>
      <c r="B203" s="9"/>
      <c r="C203" s="9"/>
      <c r="D203" s="11"/>
      <c r="E203" s="12">
        <f>IF(A203="","",MONTH(A203))</f>
      </c>
      <c r="F203" s="12">
        <f>IF(A203="","",YEAR(A203))</f>
      </c>
    </row>
    <row r="204" spans="1:6" x14ac:dyDescent="0.25">
      <c r="A204" s="10"/>
      <c r="B204" s="9"/>
      <c r="C204" s="9"/>
      <c r="D204" s="11"/>
      <c r="E204" s="12">
        <f>IF(A204="","",MONTH(A204))</f>
      </c>
      <c r="F204" s="12">
        <f>IF(A204="","",YEAR(A204))</f>
      </c>
    </row>
    <row r="205" spans="1:6" x14ac:dyDescent="0.25">
      <c r="A205" s="10"/>
      <c r="B205" s="9"/>
      <c r="C205" s="9"/>
      <c r="D205" s="11"/>
      <c r="E205" s="12">
        <f>IF(A205="","",MONTH(A205))</f>
      </c>
      <c r="F205" s="12">
        <f>IF(A205="","",YEAR(A205))</f>
      </c>
    </row>
    <row r="206" spans="1:6" x14ac:dyDescent="0.25">
      <c r="A206" s="10"/>
      <c r="B206" s="9"/>
      <c r="C206" s="9"/>
      <c r="D206" s="11"/>
      <c r="E206" s="12">
        <f>IF(A206="","",MONTH(A206))</f>
      </c>
      <c r="F206" s="12">
        <f>IF(A206="","",YEAR(A206))</f>
      </c>
    </row>
    <row r="207" spans="1:6" x14ac:dyDescent="0.25">
      <c r="A207" s="10"/>
      <c r="B207" s="9"/>
      <c r="C207" s="9"/>
      <c r="D207" s="11"/>
      <c r="E207" s="12">
        <f>IF(A207="","",MONTH(A207))</f>
      </c>
      <c r="F207" s="12">
        <f>IF(A207="","",YEAR(A207))</f>
      </c>
    </row>
    <row r="208" spans="1:6" x14ac:dyDescent="0.25">
      <c r="A208" s="10"/>
      <c r="B208" s="9"/>
      <c r="C208" s="9"/>
      <c r="D208" s="11"/>
      <c r="E208" s="12">
        <f>IF(A208="","",MONTH(A208))</f>
      </c>
      <c r="F208" s="12">
        <f>IF(A208="","",YEAR(A208))</f>
      </c>
    </row>
    <row r="209" spans="1:6" x14ac:dyDescent="0.25">
      <c r="A209" s="10"/>
      <c r="B209" s="9"/>
      <c r="C209" s="9"/>
      <c r="D209" s="11"/>
      <c r="E209" s="12">
        <f>IF(A209="","",MONTH(A209))</f>
      </c>
      <c r="F209" s="12">
        <f>IF(A209="","",YEAR(A209))</f>
      </c>
    </row>
    <row r="210" spans="1:6" x14ac:dyDescent="0.25">
      <c r="A210" s="10"/>
      <c r="B210" s="9"/>
      <c r="C210" s="9"/>
      <c r="D210" s="11"/>
      <c r="E210" s="12">
        <f>IF(A210="","",MONTH(A210))</f>
      </c>
      <c r="F210" s="12">
        <f>IF(A210="","",YEAR(A210))</f>
      </c>
    </row>
    <row r="211" spans="1:6" x14ac:dyDescent="0.25">
      <c r="A211" s="10"/>
      <c r="B211" s="9"/>
      <c r="C211" s="9"/>
      <c r="D211" s="11"/>
      <c r="E211" s="12">
        <f>IF(A211="","",MONTH(A211))</f>
      </c>
      <c r="F211" s="12">
        <f>IF(A211="","",YEAR(A211))</f>
      </c>
    </row>
    <row r="212" spans="1:6" x14ac:dyDescent="0.25">
      <c r="A212" s="10"/>
      <c r="B212" s="9"/>
      <c r="C212" s="9"/>
      <c r="D212" s="11"/>
      <c r="E212" s="12">
        <f>IF(A212="","",MONTH(A212))</f>
      </c>
      <c r="F212" s="12">
        <f>IF(A212="","",YEAR(A212))</f>
      </c>
    </row>
    <row r="213" spans="1:6" x14ac:dyDescent="0.25">
      <c r="A213" s="10"/>
      <c r="B213" s="9"/>
      <c r="C213" s="9"/>
      <c r="D213" s="11"/>
      <c r="E213" s="12">
        <f>IF(A213="","",MONTH(A213))</f>
      </c>
      <c r="F213" s="12">
        <f>IF(A213="","",YEAR(A213))</f>
      </c>
    </row>
    <row r="214" spans="1:6" x14ac:dyDescent="0.25">
      <c r="A214" s="10"/>
      <c r="B214" s="9"/>
      <c r="C214" s="9"/>
      <c r="D214" s="11"/>
      <c r="E214" s="12">
        <f>IF(A214="","",MONTH(A214))</f>
      </c>
      <c r="F214" s="12">
        <f>IF(A214="","",YEAR(A214))</f>
      </c>
    </row>
    <row r="215" spans="1:6" x14ac:dyDescent="0.25">
      <c r="A215" s="10"/>
      <c r="B215" s="9"/>
      <c r="C215" s="9"/>
      <c r="D215" s="11"/>
      <c r="E215" s="12">
        <f>IF(A215="","",MONTH(A215))</f>
      </c>
      <c r="F215" s="12">
        <f>IF(A215="","",YEAR(A215))</f>
      </c>
    </row>
    <row r="216" spans="1:6" x14ac:dyDescent="0.25">
      <c r="A216" s="10"/>
      <c r="B216" s="9"/>
      <c r="C216" s="9"/>
      <c r="D216" s="11"/>
      <c r="E216" s="12">
        <f>IF(A216="","",MONTH(A216))</f>
      </c>
      <c r="F216" s="12">
        <f>IF(A216="","",YEAR(A216))</f>
      </c>
    </row>
    <row r="217" spans="1:6" x14ac:dyDescent="0.25">
      <c r="A217" s="10"/>
      <c r="B217" s="9"/>
      <c r="C217" s="9"/>
      <c r="D217" s="11"/>
      <c r="E217" s="12">
        <f>IF(A217="","",MONTH(A217))</f>
      </c>
      <c r="F217" s="12">
        <f>IF(A217="","",YEAR(A217))</f>
      </c>
    </row>
    <row r="218" spans="1:6" x14ac:dyDescent="0.25">
      <c r="A218" s="10"/>
      <c r="B218" s="9"/>
      <c r="C218" s="9"/>
      <c r="D218" s="11"/>
      <c r="E218" s="12">
        <f>IF(A218="","",MONTH(A218))</f>
      </c>
      <c r="F218" s="12">
        <f>IF(A218="","",YEAR(A218))</f>
      </c>
    </row>
    <row r="219" spans="1:6" x14ac:dyDescent="0.25">
      <c r="A219" s="10"/>
      <c r="B219" s="9"/>
      <c r="C219" s="9"/>
      <c r="D219" s="11"/>
      <c r="E219" s="12">
        <f>IF(A219="","",MONTH(A219))</f>
      </c>
      <c r="F219" s="12">
        <f>IF(A219="","",YEAR(A219))</f>
      </c>
    </row>
    <row r="220" spans="1:6" x14ac:dyDescent="0.25">
      <c r="A220" s="10"/>
      <c r="B220" s="9"/>
      <c r="C220" s="9"/>
      <c r="D220" s="11"/>
      <c r="E220" s="12">
        <f>IF(A220="","",MONTH(A220))</f>
      </c>
      <c r="F220" s="12">
        <f>IF(A220="","",YEAR(A220))</f>
      </c>
    </row>
    <row r="221" spans="1:6" x14ac:dyDescent="0.25">
      <c r="A221" s="10"/>
      <c r="B221" s="9"/>
      <c r="C221" s="9"/>
      <c r="D221" s="11"/>
      <c r="E221" s="12">
        <f>IF(A221="","",MONTH(A221))</f>
      </c>
      <c r="F221" s="12">
        <f>IF(A221="","",YEAR(A221))</f>
      </c>
    </row>
    <row r="222" spans="1:6" x14ac:dyDescent="0.25">
      <c r="A222" s="10"/>
      <c r="B222" s="9"/>
      <c r="C222" s="9"/>
      <c r="D222" s="11"/>
      <c r="E222" s="12">
        <f>IF(A222="","",MONTH(A222))</f>
      </c>
      <c r="F222" s="12">
        <f>IF(A222="","",YEAR(A222))</f>
      </c>
    </row>
    <row r="223" spans="1:6" x14ac:dyDescent="0.25">
      <c r="A223" s="10"/>
      <c r="B223" s="9"/>
      <c r="C223" s="9"/>
      <c r="D223" s="11"/>
      <c r="E223" s="12">
        <f>IF(A223="","",MONTH(A223))</f>
      </c>
      <c r="F223" s="12">
        <f>IF(A223="","",YEAR(A223))</f>
      </c>
    </row>
    <row r="224" spans="1:6" x14ac:dyDescent="0.25">
      <c r="A224" s="10"/>
      <c r="B224" s="9"/>
      <c r="C224" s="9"/>
      <c r="D224" s="11"/>
      <c r="E224" s="12">
        <f>IF(A224="","",MONTH(A224))</f>
      </c>
      <c r="F224" s="12">
        <f>IF(A224="","",YEAR(A224))</f>
      </c>
    </row>
    <row r="225" spans="1:6" x14ac:dyDescent="0.25">
      <c r="A225" s="10"/>
      <c r="B225" s="9"/>
      <c r="C225" s="9"/>
      <c r="D225" s="11"/>
      <c r="E225" s="12">
        <f>IF(A225="","",MONTH(A225))</f>
      </c>
      <c r="F225" s="12">
        <f>IF(A225="","",YEAR(A225))</f>
      </c>
    </row>
    <row r="226" spans="1:6" x14ac:dyDescent="0.25">
      <c r="A226" s="10"/>
      <c r="B226" s="9"/>
      <c r="C226" s="9"/>
      <c r="D226" s="11"/>
      <c r="E226" s="12">
        <f>IF(A226="","",MONTH(A226))</f>
      </c>
      <c r="F226" s="12">
        <f>IF(A226="","",YEAR(A226))</f>
      </c>
    </row>
    <row r="227" spans="1:6" x14ac:dyDescent="0.25">
      <c r="A227" s="10"/>
      <c r="B227" s="9"/>
      <c r="C227" s="9"/>
      <c r="D227" s="11"/>
      <c r="E227" s="12">
        <f>IF(A227="","",MONTH(A227))</f>
      </c>
      <c r="F227" s="12">
        <f>IF(A227="","",YEAR(A227))</f>
      </c>
    </row>
    <row r="228" spans="1:6" x14ac:dyDescent="0.25">
      <c r="A228" s="10"/>
      <c r="B228" s="9"/>
      <c r="C228" s="9"/>
      <c r="D228" s="11"/>
      <c r="E228" s="12">
        <f>IF(A228="","",MONTH(A228))</f>
      </c>
      <c r="F228" s="12">
        <f>IF(A228="","",YEAR(A228))</f>
      </c>
    </row>
    <row r="229" spans="1:6" x14ac:dyDescent="0.25">
      <c r="A229" s="10"/>
      <c r="B229" s="9"/>
      <c r="C229" s="9"/>
      <c r="D229" s="11"/>
      <c r="E229" s="12">
        <f>IF(A229="","",MONTH(A229))</f>
      </c>
      <c r="F229" s="12">
        <f>IF(A229="","",YEAR(A229))</f>
      </c>
    </row>
    <row r="230" spans="1:6" x14ac:dyDescent="0.25">
      <c r="A230" s="10"/>
      <c r="B230" s="9"/>
      <c r="C230" s="9"/>
      <c r="D230" s="11"/>
      <c r="E230" s="12">
        <f>IF(A230="","",MONTH(A230))</f>
      </c>
      <c r="F230" s="12">
        <f>IF(A230="","",YEAR(A230))</f>
      </c>
    </row>
    <row r="231" spans="1:6" x14ac:dyDescent="0.25">
      <c r="A231" s="10"/>
      <c r="B231" s="9"/>
      <c r="C231" s="9"/>
      <c r="D231" s="11"/>
      <c r="E231" s="12">
        <f>IF(A231="","",MONTH(A231))</f>
      </c>
      <c r="F231" s="12">
        <f>IF(A231="","",YEAR(A231))</f>
      </c>
    </row>
    <row r="232" spans="1:6" x14ac:dyDescent="0.25">
      <c r="A232" s="10"/>
      <c r="B232" s="9"/>
      <c r="C232" s="9"/>
      <c r="D232" s="11"/>
      <c r="E232" s="12">
        <f>IF(A232="","",MONTH(A232))</f>
      </c>
      <c r="F232" s="12">
        <f>IF(A232="","",YEAR(A232))</f>
      </c>
    </row>
    <row r="233" spans="1:6" x14ac:dyDescent="0.25">
      <c r="A233" s="10"/>
      <c r="B233" s="9"/>
      <c r="C233" s="9"/>
      <c r="D233" s="11"/>
      <c r="E233" s="12">
        <f>IF(A233="","",MONTH(A233))</f>
      </c>
      <c r="F233" s="12">
        <f>IF(A233="","",YEAR(A233))</f>
      </c>
    </row>
    <row r="234" spans="1:6" x14ac:dyDescent="0.25">
      <c r="A234" s="10"/>
      <c r="B234" s="9"/>
      <c r="C234" s="9"/>
      <c r="D234" s="11"/>
      <c r="E234" s="12">
        <f>IF(A234="","",MONTH(A234))</f>
      </c>
      <c r="F234" s="12">
        <f>IF(A234="","",YEAR(A234))</f>
      </c>
    </row>
    <row r="235" spans="1:6" x14ac:dyDescent="0.25">
      <c r="A235" s="10"/>
      <c r="B235" s="9"/>
      <c r="C235" s="9"/>
      <c r="D235" s="11"/>
      <c r="E235" s="12">
        <f>IF(A235="","",MONTH(A235))</f>
      </c>
      <c r="F235" s="12">
        <f>IF(A235="","",YEAR(A235))</f>
      </c>
    </row>
    <row r="236" spans="1:6" x14ac:dyDescent="0.25">
      <c r="A236" s="10"/>
      <c r="B236" s="9"/>
      <c r="C236" s="9"/>
      <c r="D236" s="11"/>
      <c r="E236" s="12">
        <f>IF(A236="","",MONTH(A236))</f>
      </c>
      <c r="F236" s="12">
        <f>IF(A236="","",YEAR(A236))</f>
      </c>
    </row>
    <row r="237" spans="1:6" x14ac:dyDescent="0.25">
      <c r="A237" s="10"/>
      <c r="B237" s="9"/>
      <c r="C237" s="9"/>
      <c r="D237" s="11"/>
      <c r="E237" s="12">
        <f>IF(A237="","",MONTH(A237))</f>
      </c>
      <c r="F237" s="12">
        <f>IF(A237="","",YEAR(A237))</f>
      </c>
    </row>
    <row r="238" spans="1:6" x14ac:dyDescent="0.25">
      <c r="A238" s="10"/>
      <c r="B238" s="9"/>
      <c r="C238" s="9"/>
      <c r="D238" s="11"/>
      <c r="E238" s="12">
        <f>IF(A238="","",MONTH(A238))</f>
      </c>
      <c r="F238" s="12">
        <f>IF(A238="","",YEAR(A238))</f>
      </c>
    </row>
    <row r="239" spans="1:6" x14ac:dyDescent="0.25">
      <c r="A239" s="10"/>
      <c r="B239" s="9"/>
      <c r="C239" s="9"/>
      <c r="D239" s="11"/>
      <c r="E239" s="12">
        <f>IF(A239="","",MONTH(A239))</f>
      </c>
      <c r="F239" s="12">
        <f>IF(A239="","",YEAR(A239))</f>
      </c>
    </row>
    <row r="240" spans="1:6" x14ac:dyDescent="0.25">
      <c r="A240" s="10"/>
      <c r="B240" s="9"/>
      <c r="C240" s="9"/>
      <c r="D240" s="11"/>
      <c r="E240" s="12">
        <f>IF(A240="","",MONTH(A240))</f>
      </c>
      <c r="F240" s="12">
        <f>IF(A240="","",YEAR(A240))</f>
      </c>
    </row>
    <row r="241" spans="1:6" x14ac:dyDescent="0.25">
      <c r="A241" s="10"/>
      <c r="B241" s="9"/>
      <c r="C241" s="9"/>
      <c r="D241" s="11"/>
      <c r="E241" s="12">
        <f>IF(A241="","",MONTH(A241))</f>
      </c>
      <c r="F241" s="12">
        <f>IF(A241="","",YEAR(A241))</f>
      </c>
    </row>
    <row r="242" spans="1:6" x14ac:dyDescent="0.25">
      <c r="A242" s="10"/>
      <c r="B242" s="9"/>
      <c r="C242" s="9"/>
      <c r="D242" s="11"/>
      <c r="E242" s="12">
        <f>IF(A242="","",MONTH(A242))</f>
      </c>
      <c r="F242" s="12">
        <f>IF(A242="","",YEAR(A242))</f>
      </c>
    </row>
    <row r="243" spans="1:6" x14ac:dyDescent="0.25">
      <c r="A243" s="10"/>
      <c r="B243" s="9"/>
      <c r="C243" s="9"/>
      <c r="D243" s="11"/>
      <c r="E243" s="12">
        <f>IF(A243="","",MONTH(A243))</f>
      </c>
      <c r="F243" s="12">
        <f>IF(A243="","",YEAR(A243))</f>
      </c>
    </row>
    <row r="244" spans="1:6" x14ac:dyDescent="0.25">
      <c r="A244" s="10"/>
      <c r="B244" s="9"/>
      <c r="C244" s="9"/>
      <c r="D244" s="11"/>
      <c r="E244" s="12">
        <f>IF(A244="","",MONTH(A244))</f>
      </c>
      <c r="F244" s="12">
        <f>IF(A244="","",YEAR(A244))</f>
      </c>
    </row>
    <row r="245" spans="1:6" x14ac:dyDescent="0.25">
      <c r="A245" s="10"/>
      <c r="B245" s="9"/>
      <c r="C245" s="9"/>
      <c r="D245" s="11"/>
      <c r="E245" s="12">
        <f>IF(A245="","",MONTH(A245))</f>
      </c>
      <c r="F245" s="12">
        <f>IF(A245="","",YEAR(A245))</f>
      </c>
    </row>
    <row r="246" spans="1:6" x14ac:dyDescent="0.25">
      <c r="A246" s="10"/>
      <c r="B246" s="9"/>
      <c r="C246" s="9"/>
      <c r="D246" s="11"/>
      <c r="E246" s="12">
        <f>IF(A246="","",MONTH(A246))</f>
      </c>
      <c r="F246" s="12">
        <f>IF(A246="","",YEAR(A246))</f>
      </c>
    </row>
    <row r="247" spans="1:6" x14ac:dyDescent="0.25">
      <c r="A247" s="10"/>
      <c r="B247" s="9"/>
      <c r="C247" s="9"/>
      <c r="D247" s="11"/>
      <c r="E247" s="12">
        <f>IF(A247="","",MONTH(A247))</f>
      </c>
      <c r="F247" s="12">
        <f>IF(A247="","",YEAR(A247))</f>
      </c>
    </row>
    <row r="248" spans="1:6" x14ac:dyDescent="0.25">
      <c r="A248" s="10"/>
      <c r="B248" s="9"/>
      <c r="C248" s="9"/>
      <c r="D248" s="11"/>
      <c r="E248" s="12">
        <f>IF(A248="","",MONTH(A248))</f>
      </c>
      <c r="F248" s="12">
        <f>IF(A248="","",YEAR(A248))</f>
      </c>
    </row>
    <row r="249" spans="1:6" x14ac:dyDescent="0.25">
      <c r="A249" s="10"/>
      <c r="B249" s="9"/>
      <c r="C249" s="9"/>
      <c r="D249" s="11"/>
      <c r="E249" s="12">
        <f>IF(A249="","",MONTH(A249))</f>
      </c>
      <c r="F249" s="12">
        <f>IF(A249="","",YEAR(A249))</f>
      </c>
    </row>
    <row r="250" spans="1:6" x14ac:dyDescent="0.25">
      <c r="A250" s="10"/>
      <c r="B250" s="9"/>
      <c r="C250" s="9"/>
      <c r="D250" s="11"/>
      <c r="E250" s="12">
        <f>IF(A250="","",MONTH(A250))</f>
      </c>
      <c r="F250" s="12">
        <f>IF(A250="","",YEAR(A250))</f>
      </c>
    </row>
    <row r="251" spans="1:6" x14ac:dyDescent="0.25">
      <c r="A251" s="10"/>
      <c r="B251" s="9"/>
      <c r="C251" s="9"/>
      <c r="D251" s="11"/>
      <c r="E251" s="12">
        <f>IF(A251="","",MONTH(A251))</f>
      </c>
      <c r="F251" s="12">
        <f>IF(A251="","",YEAR(A251))</f>
      </c>
    </row>
    <row r="252" spans="1:6" x14ac:dyDescent="0.25">
      <c r="A252" s="10"/>
      <c r="B252" s="9"/>
      <c r="C252" s="9"/>
      <c r="D252" s="11"/>
      <c r="E252" s="12">
        <f>IF(A252="","",MONTH(A252))</f>
      </c>
      <c r="F252" s="12">
        <f>IF(A252="","",YEAR(A252))</f>
      </c>
    </row>
    <row r="253" spans="1:6" x14ac:dyDescent="0.25">
      <c r="A253" s="10"/>
      <c r="B253" s="9"/>
      <c r="C253" s="9"/>
      <c r="D253" s="11"/>
      <c r="E253" s="12">
        <f>IF(A253="","",MONTH(A253))</f>
      </c>
      <c r="F253" s="12">
        <f>IF(A253="","",YEAR(A253))</f>
      </c>
    </row>
    <row r="254" spans="1:6" x14ac:dyDescent="0.25">
      <c r="A254" s="10"/>
      <c r="B254" s="9"/>
      <c r="C254" s="9"/>
      <c r="D254" s="11"/>
      <c r="E254" s="12">
        <f>IF(A254="","",MONTH(A254))</f>
      </c>
      <c r="F254" s="12">
        <f>IF(A254="","",YEAR(A254))</f>
      </c>
    </row>
    <row r="255" spans="1:6" x14ac:dyDescent="0.25">
      <c r="A255" s="10"/>
      <c r="B255" s="9"/>
      <c r="C255" s="9"/>
      <c r="D255" s="11"/>
      <c r="E255" s="12">
        <f>IF(A255="","",MONTH(A255))</f>
      </c>
      <c r="F255" s="12">
        <f>IF(A255="","",YEAR(A255))</f>
      </c>
    </row>
    <row r="256" spans="1:6" x14ac:dyDescent="0.25">
      <c r="A256" s="10"/>
      <c r="B256" s="9"/>
      <c r="C256" s="9"/>
      <c r="D256" s="11"/>
      <c r="E256" s="12">
        <f>IF(A256="","",MONTH(A256))</f>
      </c>
      <c r="F256" s="12">
        <f>IF(A256="","",YEAR(A256))</f>
      </c>
    </row>
    <row r="257" spans="1:6" x14ac:dyDescent="0.25">
      <c r="A257" s="10"/>
      <c r="B257" s="9"/>
      <c r="C257" s="9"/>
      <c r="D257" s="11"/>
      <c r="E257" s="12">
        <f>IF(A257="","",MONTH(A257))</f>
      </c>
      <c r="F257" s="12">
        <f>IF(A257="","",YEAR(A257))</f>
      </c>
    </row>
    <row r="258" spans="1:6" x14ac:dyDescent="0.25">
      <c r="A258" s="10"/>
      <c r="B258" s="9"/>
      <c r="C258" s="9"/>
      <c r="D258" s="11"/>
      <c r="E258" s="12">
        <f>IF(A258="","",MONTH(A258))</f>
      </c>
      <c r="F258" s="12">
        <f>IF(A258="","",YEAR(A258))</f>
      </c>
    </row>
    <row r="259" spans="1:6" x14ac:dyDescent="0.25">
      <c r="A259" s="10"/>
      <c r="B259" s="9"/>
      <c r="C259" s="9"/>
      <c r="D259" s="11"/>
      <c r="E259" s="12">
        <f>IF(A259="","",MONTH(A259))</f>
      </c>
      <c r="F259" s="12">
        <f>IF(A259="","",YEAR(A259))</f>
      </c>
    </row>
    <row r="260" spans="1:6" x14ac:dyDescent="0.25">
      <c r="A260" s="10"/>
      <c r="B260" s="9"/>
      <c r="C260" s="9"/>
      <c r="D260" s="11"/>
      <c r="E260" s="12">
        <f>IF(A260="","",MONTH(A260))</f>
      </c>
      <c r="F260" s="12">
        <f>IF(A260="","",YEAR(A260))</f>
      </c>
    </row>
    <row r="261" spans="1:6" x14ac:dyDescent="0.25">
      <c r="A261" s="10"/>
      <c r="B261" s="9"/>
      <c r="C261" s="9"/>
      <c r="D261" s="11"/>
      <c r="E261" s="12">
        <f>IF(A261="","",MONTH(A261))</f>
      </c>
      <c r="F261" s="12">
        <f>IF(A261="","",YEAR(A261))</f>
      </c>
    </row>
    <row r="262" spans="1:6" x14ac:dyDescent="0.25">
      <c r="A262" s="10"/>
      <c r="B262" s="9"/>
      <c r="C262" s="9"/>
      <c r="D262" s="11"/>
      <c r="E262" s="12">
        <f>IF(A262="","",MONTH(A262))</f>
      </c>
      <c r="F262" s="12">
        <f>IF(A262="","",YEAR(A262))</f>
      </c>
    </row>
    <row r="263" spans="1:6" x14ac:dyDescent="0.25">
      <c r="A263" s="10"/>
      <c r="B263" s="9"/>
      <c r="C263" s="9"/>
      <c r="D263" s="11"/>
      <c r="E263" s="12">
        <f>IF(A263="","",MONTH(A263))</f>
      </c>
      <c r="F263" s="12">
        <f>IF(A263="","",YEAR(A263))</f>
      </c>
    </row>
    <row r="264" spans="1:6" x14ac:dyDescent="0.25">
      <c r="A264" s="10"/>
      <c r="B264" s="9"/>
      <c r="C264" s="9"/>
      <c r="D264" s="11"/>
      <c r="E264" s="12">
        <f>IF(A264="","",MONTH(A264))</f>
      </c>
      <c r="F264" s="12">
        <f>IF(A264="","",YEAR(A264))</f>
      </c>
    </row>
    <row r="265" spans="1:6" x14ac:dyDescent="0.25">
      <c r="A265" s="10"/>
      <c r="B265" s="9"/>
      <c r="C265" s="9"/>
      <c r="D265" s="11"/>
      <c r="E265" s="12">
        <f>IF(A265="","",MONTH(A265))</f>
      </c>
      <c r="F265" s="12">
        <f>IF(A265="","",YEAR(A265))</f>
      </c>
    </row>
    <row r="266" spans="1:6" x14ac:dyDescent="0.25">
      <c r="A266" s="10"/>
      <c r="B266" s="9"/>
      <c r="C266" s="9"/>
      <c r="D266" s="11"/>
      <c r="E266" s="12">
        <f>IF(A266="","",MONTH(A266))</f>
      </c>
      <c r="F266" s="12">
        <f>IF(A266="","",YEAR(A266))</f>
      </c>
    </row>
    <row r="267" spans="1:6" x14ac:dyDescent="0.25">
      <c r="A267" s="10"/>
      <c r="B267" s="9"/>
      <c r="C267" s="9"/>
      <c r="D267" s="11"/>
      <c r="E267" s="12">
        <f>IF(A267="","",MONTH(A267))</f>
      </c>
      <c r="F267" s="12">
        <f>IF(A267="","",YEAR(A267))</f>
      </c>
    </row>
    <row r="268" spans="1:6" x14ac:dyDescent="0.25">
      <c r="A268" s="10"/>
      <c r="B268" s="9"/>
      <c r="C268" s="9"/>
      <c r="D268" s="11"/>
      <c r="E268" s="12">
        <f>IF(A268="","",MONTH(A268))</f>
      </c>
      <c r="F268" s="12">
        <f>IF(A268="","",YEAR(A268))</f>
      </c>
    </row>
    <row r="269" spans="1:6" x14ac:dyDescent="0.25">
      <c r="A269" s="10"/>
      <c r="B269" s="9"/>
      <c r="C269" s="9"/>
      <c r="D269" s="11"/>
      <c r="E269" s="12">
        <f>IF(A269="","",MONTH(A269))</f>
      </c>
      <c r="F269" s="12">
        <f>IF(A269="","",YEAR(A269))</f>
      </c>
    </row>
    <row r="270" spans="1:6" x14ac:dyDescent="0.25">
      <c r="A270" s="10"/>
      <c r="B270" s="9"/>
      <c r="C270" s="9"/>
      <c r="D270" s="11"/>
      <c r="E270" s="12">
        <f>IF(A270="","",MONTH(A270))</f>
      </c>
      <c r="F270" s="12">
        <f>IF(A270="","",YEAR(A270))</f>
      </c>
    </row>
    <row r="271" spans="1:6" x14ac:dyDescent="0.25">
      <c r="A271" s="10"/>
      <c r="B271" s="9"/>
      <c r="C271" s="9"/>
      <c r="D271" s="11"/>
      <c r="E271" s="12">
        <f>IF(A271="","",MONTH(A271))</f>
      </c>
      <c r="F271" s="12">
        <f>IF(A271="","",YEAR(A271))</f>
      </c>
    </row>
    <row r="272" spans="1:6" x14ac:dyDescent="0.25">
      <c r="A272" s="10"/>
      <c r="B272" s="9"/>
      <c r="C272" s="9"/>
      <c r="D272" s="11"/>
      <c r="E272" s="12">
        <f>IF(A272="","",MONTH(A272))</f>
      </c>
      <c r="F272" s="12">
        <f>IF(A272="","",YEAR(A272))</f>
      </c>
    </row>
    <row r="273" spans="1:6" x14ac:dyDescent="0.25">
      <c r="A273" s="10"/>
      <c r="B273" s="9"/>
      <c r="C273" s="9"/>
      <c r="D273" s="11"/>
      <c r="E273" s="12">
        <f>IF(A273="","",MONTH(A273))</f>
      </c>
      <c r="F273" s="12">
        <f>IF(A273="","",YEAR(A273))</f>
      </c>
    </row>
    <row r="274" spans="1:6" x14ac:dyDescent="0.25">
      <c r="A274" s="10"/>
      <c r="B274" s="9"/>
      <c r="C274" s="9"/>
      <c r="D274" s="11"/>
      <c r="E274" s="12">
        <f>IF(A274="","",MONTH(A274))</f>
      </c>
      <c r="F274" s="12">
        <f>IF(A274="","",YEAR(A274))</f>
      </c>
    </row>
    <row r="275" spans="1:6" x14ac:dyDescent="0.25">
      <c r="A275" s="10"/>
      <c r="B275" s="9"/>
      <c r="C275" s="9"/>
      <c r="D275" s="11"/>
      <c r="E275" s="12">
        <f>IF(A275="","",MONTH(A275))</f>
      </c>
      <c r="F275" s="12">
        <f>IF(A275="","",YEAR(A275))</f>
      </c>
    </row>
    <row r="276" spans="1:6" x14ac:dyDescent="0.25">
      <c r="A276" s="10"/>
      <c r="B276" s="9"/>
      <c r="C276" s="9"/>
      <c r="D276" s="11"/>
      <c r="E276" s="12">
        <f>IF(A276="","",MONTH(A276))</f>
      </c>
      <c r="F276" s="12">
        <f>IF(A276="","",YEAR(A276))</f>
      </c>
    </row>
    <row r="277" spans="1:6" x14ac:dyDescent="0.25">
      <c r="A277" s="10"/>
      <c r="B277" s="9"/>
      <c r="C277" s="9"/>
      <c r="D277" s="11"/>
      <c r="E277" s="12">
        <f>IF(A277="","",MONTH(A277))</f>
      </c>
      <c r="F277" s="12">
        <f>IF(A277="","",YEAR(A277))</f>
      </c>
    </row>
    <row r="278" spans="1:6" x14ac:dyDescent="0.25">
      <c r="A278" s="10"/>
      <c r="B278" s="9"/>
      <c r="C278" s="9"/>
      <c r="D278" s="11"/>
      <c r="E278" s="12">
        <f>IF(A278="","",MONTH(A278))</f>
      </c>
      <c r="F278" s="12">
        <f>IF(A278="","",YEAR(A278))</f>
      </c>
    </row>
    <row r="279" spans="1:6" x14ac:dyDescent="0.25">
      <c r="A279" s="10"/>
      <c r="B279" s="9"/>
      <c r="C279" s="9"/>
      <c r="D279" s="11"/>
      <c r="E279" s="12">
        <f>IF(A279="","",MONTH(A279))</f>
      </c>
      <c r="F279" s="12">
        <f>IF(A279="","",YEAR(A279))</f>
      </c>
    </row>
    <row r="280" spans="1:6" x14ac:dyDescent="0.25">
      <c r="A280" s="10"/>
      <c r="B280" s="9"/>
      <c r="C280" s="9"/>
      <c r="D280" s="11"/>
      <c r="E280" s="12">
        <f>IF(A280="","",MONTH(A280))</f>
      </c>
      <c r="F280" s="12">
        <f>IF(A280="","",YEAR(A280))</f>
      </c>
    </row>
    <row r="281" spans="1:6" x14ac:dyDescent="0.25">
      <c r="A281" s="10"/>
      <c r="B281" s="9"/>
      <c r="C281" s="9"/>
      <c r="D281" s="11"/>
      <c r="E281" s="12">
        <f>IF(A281="","",MONTH(A281))</f>
      </c>
      <c r="F281" s="12">
        <f>IF(A281="","",YEAR(A281))</f>
      </c>
    </row>
    <row r="282" spans="1:6" x14ac:dyDescent="0.25">
      <c r="A282" s="10"/>
      <c r="B282" s="9"/>
      <c r="C282" s="9"/>
      <c r="D282" s="11"/>
      <c r="E282" s="12">
        <f>IF(A282="","",MONTH(A282))</f>
      </c>
      <c r="F282" s="12">
        <f>IF(A282="","",YEAR(A282))</f>
      </c>
    </row>
    <row r="283" spans="1:6" x14ac:dyDescent="0.25">
      <c r="A283" s="10"/>
      <c r="B283" s="9"/>
      <c r="C283" s="9"/>
      <c r="D283" s="11"/>
      <c r="E283" s="12">
        <f>IF(A283="","",MONTH(A283))</f>
      </c>
      <c r="F283" s="12">
        <f>IF(A283="","",YEAR(A283))</f>
      </c>
    </row>
    <row r="284" spans="1:6" x14ac:dyDescent="0.25">
      <c r="A284" s="10"/>
      <c r="B284" s="9"/>
      <c r="C284" s="9"/>
      <c r="D284" s="11"/>
      <c r="E284" s="12">
        <f>IF(A284="","",MONTH(A284))</f>
      </c>
      <c r="F284" s="12">
        <f>IF(A284="","",YEAR(A284))</f>
      </c>
    </row>
    <row r="285" spans="1:6" x14ac:dyDescent="0.25">
      <c r="A285" s="10"/>
      <c r="B285" s="9"/>
      <c r="C285" s="9"/>
      <c r="D285" s="11"/>
      <c r="E285" s="12">
        <f>IF(A285="","",MONTH(A285))</f>
      </c>
      <c r="F285" s="12">
        <f>IF(A285="","",YEAR(A285))</f>
      </c>
    </row>
    <row r="286" spans="1:6" x14ac:dyDescent="0.25">
      <c r="A286" s="10"/>
      <c r="B286" s="9"/>
      <c r="C286" s="9"/>
      <c r="D286" s="11"/>
      <c r="E286" s="12">
        <f>IF(A286="","",MONTH(A286))</f>
      </c>
      <c r="F286" s="12">
        <f>IF(A286="","",YEAR(A286))</f>
      </c>
    </row>
    <row r="287" spans="1:6" x14ac:dyDescent="0.25">
      <c r="A287" s="10"/>
      <c r="B287" s="9"/>
      <c r="C287" s="9"/>
      <c r="D287" s="11"/>
      <c r="E287" s="12">
        <f>IF(A287="","",MONTH(A287))</f>
      </c>
      <c r="F287" s="12">
        <f>IF(A287="","",YEAR(A287))</f>
      </c>
    </row>
    <row r="288" spans="1:6" x14ac:dyDescent="0.25">
      <c r="A288" s="10"/>
      <c r="B288" s="9"/>
      <c r="C288" s="9"/>
      <c r="D288" s="11"/>
      <c r="E288" s="12">
        <f>IF(A288="","",MONTH(A288))</f>
      </c>
      <c r="F288" s="12">
        <f>IF(A288="","",YEAR(A288))</f>
      </c>
    </row>
    <row r="289" spans="1:6" x14ac:dyDescent="0.25">
      <c r="A289" s="10"/>
      <c r="B289" s="9"/>
      <c r="C289" s="9"/>
      <c r="D289" s="11"/>
      <c r="E289" s="12">
        <f>IF(A289="","",MONTH(A289))</f>
      </c>
      <c r="F289" s="12">
        <f>IF(A289="","",YEAR(A289))</f>
      </c>
    </row>
    <row r="290" spans="1:6" x14ac:dyDescent="0.25">
      <c r="A290" s="10"/>
      <c r="B290" s="9"/>
      <c r="C290" s="9"/>
      <c r="D290" s="11"/>
      <c r="E290" s="12">
        <f>IF(A290="","",MONTH(A290))</f>
      </c>
      <c r="F290" s="12">
        <f>IF(A290="","",YEAR(A290))</f>
      </c>
    </row>
    <row r="291" spans="1:6" x14ac:dyDescent="0.25">
      <c r="A291" s="10"/>
      <c r="B291" s="9"/>
      <c r="C291" s="9"/>
      <c r="D291" s="11"/>
      <c r="E291" s="12">
        <f>IF(A291="","",MONTH(A291))</f>
      </c>
      <c r="F291" s="12">
        <f>IF(A291="","",YEAR(A291))</f>
      </c>
    </row>
    <row r="292" spans="1:6" x14ac:dyDescent="0.25">
      <c r="A292" s="10"/>
      <c r="B292" s="9"/>
      <c r="C292" s="9"/>
      <c r="D292" s="11"/>
      <c r="E292" s="12">
        <f>IF(A292="","",MONTH(A292))</f>
      </c>
      <c r="F292" s="12">
        <f>IF(A292="","",YEAR(A292))</f>
      </c>
    </row>
    <row r="293" spans="1:6" x14ac:dyDescent="0.25">
      <c r="A293" s="10"/>
      <c r="B293" s="9"/>
      <c r="C293" s="9"/>
      <c r="D293" s="11"/>
      <c r="E293" s="12">
        <f>IF(A293="","",MONTH(A293))</f>
      </c>
      <c r="F293" s="12">
        <f>IF(A293="","",YEAR(A293))</f>
      </c>
    </row>
    <row r="294" spans="1:6" x14ac:dyDescent="0.25">
      <c r="A294" s="10"/>
      <c r="B294" s="9"/>
      <c r="C294" s="9"/>
      <c r="D294" s="11"/>
      <c r="E294" s="12">
        <f>IF(A294="","",MONTH(A294))</f>
      </c>
      <c r="F294" s="12">
        <f>IF(A294="","",YEAR(A294))</f>
      </c>
    </row>
    <row r="295" spans="1:6" x14ac:dyDescent="0.25">
      <c r="A295" s="10"/>
      <c r="B295" s="9"/>
      <c r="C295" s="9"/>
      <c r="D295" s="11"/>
      <c r="E295" s="12">
        <f>IF(A295="","",MONTH(A295))</f>
      </c>
      <c r="F295" s="12">
        <f>IF(A295="","",YEAR(A295))</f>
      </c>
    </row>
    <row r="296" spans="1:6" x14ac:dyDescent="0.25">
      <c r="A296" s="10"/>
      <c r="B296" s="9"/>
      <c r="C296" s="9"/>
      <c r="D296" s="11"/>
      <c r="E296" s="12">
        <f>IF(A296="","",MONTH(A296))</f>
      </c>
      <c r="F296" s="12">
        <f>IF(A296="","",YEAR(A296))</f>
      </c>
    </row>
    <row r="297" spans="1:6" x14ac:dyDescent="0.25">
      <c r="A297" s="10"/>
      <c r="B297" s="9"/>
      <c r="C297" s="9"/>
      <c r="D297" s="11"/>
      <c r="E297" s="12">
        <f>IF(A297="","",MONTH(A297))</f>
      </c>
      <c r="F297" s="12">
        <f>IF(A297="","",YEAR(A297))</f>
      </c>
    </row>
    <row r="298" spans="1:6" x14ac:dyDescent="0.25">
      <c r="A298" s="10"/>
      <c r="B298" s="9"/>
      <c r="C298" s="9"/>
      <c r="D298" s="11"/>
      <c r="E298" s="12">
        <f>IF(A298="","",MONTH(A298))</f>
      </c>
      <c r="F298" s="12">
        <f>IF(A298="","",YEAR(A298))</f>
      </c>
    </row>
    <row r="299" spans="1:6" x14ac:dyDescent="0.25">
      <c r="A299" s="10"/>
      <c r="B299" s="9"/>
      <c r="C299" s="9"/>
      <c r="D299" s="11"/>
      <c r="E299" s="12">
        <f>IF(A299="","",MONTH(A299))</f>
      </c>
      <c r="F299" s="12">
        <f>IF(A299="","",YEAR(A299))</f>
      </c>
    </row>
    <row r="300" spans="1:6" x14ac:dyDescent="0.25">
      <c r="A300" s="10"/>
      <c r="B300" s="9"/>
      <c r="C300" s="9"/>
      <c r="D300" s="11"/>
      <c r="E300" s="12">
        <f>IF(A300="","",MONTH(A300))</f>
      </c>
      <c r="F300" s="12">
        <f>IF(A300="","",YEAR(A300))</f>
      </c>
    </row>
    <row r="301" spans="1:6" x14ac:dyDescent="0.25">
      <c r="A301" s="10"/>
      <c r="B301" s="9"/>
      <c r="C301" s="9"/>
      <c r="D301" s="11"/>
      <c r="E301" s="12">
        <f>IF(A301="","",MONTH(A301))</f>
      </c>
      <c r="F301" s="12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Settings!$B$2:$B$16</formula1>
    </dataValidation>
    <dataValidation type="list" allowBlank="1" showErrorMessage="1" errorTitle="Pick from the list" error="Choose a value from the drop-down (edit the lists on the Settings tab)." sqref="B2:B301">
      <formula1>Settings!$B$2:$B$16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3"/>
  <sheetFormatPr defaultRowHeight="15" outlineLevelRow="0" outlineLevelCol="0" x14ac:dyDescent="55"/>
  <cols>
    <col min="1" max="1" width="8" customWidth="1"/>
    <col min="2" max="4" width="12" customWidth="1"/>
    <col min="5" max="5" width="14" customWidth="1"/>
    <col min="6" max="6" width="3" customWidth="1"/>
    <col min="7" max="7" width="22" customWidth="1"/>
    <col min="8" max="10" width="12" customWidth="1"/>
    <col min="11" max="11" width="3" customWidth="1"/>
    <col min="12" max="12" width="26" customWidth="1"/>
    <col min="13" max="13" width="13" customWidth="1"/>
  </cols>
  <sheetData>
    <row r="1" spans="1:1" x14ac:dyDescent="0.25">
      <c r="A1" s="1">
        <f>"Freelance income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G3" s="4" t="s">
        <v>21</v>
      </c>
      <c r="H3" s="4" t="s">
        <v>17</v>
      </c>
      <c r="I3" s="4" t="s">
        <v>18</v>
      </c>
      <c r="J3" s="4" t="s">
        <v>22</v>
      </c>
      <c r="L3" s="4" t="s">
        <v>23</v>
      </c>
      <c r="M3" s="4" t="s">
        <v>24</v>
      </c>
    </row>
    <row r="4" spans="1:13" x14ac:dyDescent="0.25">
      <c r="A4" t="s">
        <v>25</v>
      </c>
      <c r="B4" s="5">
        <f>SUMIFS(Invoices!$D$2:$D$301,Invoices!$I$2:$I$301,1,Invoices!$J$2:$J$301,Settings!$E$2)</f>
      </c>
      <c r="C4" s="5">
        <f>SUMIFS(Invoices!$D$2:$D$301,Invoices!$K$2:$K$301,1,Invoices!$L$2:$L$301,Settings!$E$2)</f>
      </c>
      <c r="D4" s="5">
        <f>SUMIFS(Expenses!$D$2:$D$301,Expenses!$E$2:$E$301,1,Expenses!$F$2:$F$301,Settings!$E$2)</f>
      </c>
      <c r="E4" s="5">
        <f>SUMIFS(Invoices!$D$2:$D$301,Invoices!$K$2:$K$301,1,Invoices!$L$2:$L$301,Settings!$E$2)-SUMIFS(Expenses!$D$2:$D$301,Expenses!$E$2:$E$301,1,Expenses!$F$2:$F$301,Settings!$E$2)</f>
      </c>
      <c r="G4">
        <f>IF(Settings!A2="","",Settings!A2)</f>
      </c>
      <c r="H4" s="5">
        <f>IF(G4="","",SUMIFS(Invoices!$D$2:$D$301,Invoices!$B$2:$B$301,G4,Invoices!$J$2:$J$301,Settings!$E$2))</f>
      </c>
      <c r="I4" s="5">
        <f>IF(G4="","",SUMIFS(Invoices!$D$2:$D$301,Invoices!$B$2:$B$301,G4,Invoices!$L$2:$L$301,Settings!$E$2))</f>
      </c>
      <c r="J4" s="5">
        <f>IF(G4="","",SUMIFS(Invoices!$G$2:$G$301,Invoices!$B$2:$B$301,G4))</f>
      </c>
      <c r="L4">
        <f>IF(Settings!B2="","",Settings!B2)</f>
      </c>
      <c r="M4" s="5">
        <f>IF(L4="","",SUMIFS(Expenses!$D$2:$D$301,Expenses!$B$2:$B$301,L4,Expenses!$F$2:$F$301,Settings!$E$2))</f>
      </c>
    </row>
    <row r="5" spans="1:13" x14ac:dyDescent="0.25">
      <c r="A5" t="s">
        <v>26</v>
      </c>
      <c r="B5" s="5">
        <f>SUMIFS(Invoices!$D$2:$D$301,Invoices!$I$2:$I$301,2,Invoices!$J$2:$J$301,Settings!$E$2)</f>
      </c>
      <c r="C5" s="5">
        <f>SUMIFS(Invoices!$D$2:$D$301,Invoices!$K$2:$K$301,2,Invoices!$L$2:$L$301,Settings!$E$2)</f>
      </c>
      <c r="D5" s="5">
        <f>SUMIFS(Expenses!$D$2:$D$301,Expenses!$E$2:$E$301,2,Expenses!$F$2:$F$301,Settings!$E$2)</f>
      </c>
      <c r="E5" s="5">
        <f>SUMIFS(Invoices!$D$2:$D$301,Invoices!$K$2:$K$301,2,Invoices!$L$2:$L$301,Settings!$E$2)-SUMIFS(Expenses!$D$2:$D$301,Expenses!$E$2:$E$301,2,Expenses!$F$2:$F$301,Settings!$E$2)</f>
      </c>
      <c r="G5">
        <f>IF(Settings!A3="","",Settings!A3)</f>
      </c>
      <c r="H5" s="5">
        <f>IF(G5="","",SUMIFS(Invoices!$D$2:$D$301,Invoices!$B$2:$B$301,G5,Invoices!$J$2:$J$301,Settings!$E$2))</f>
      </c>
      <c r="I5" s="5">
        <f>IF(G5="","",SUMIFS(Invoices!$D$2:$D$301,Invoices!$B$2:$B$301,G5,Invoices!$L$2:$L$301,Settings!$E$2))</f>
      </c>
      <c r="J5" s="5">
        <f>IF(G5="","",SUMIFS(Invoices!$G$2:$G$301,Invoices!$B$2:$B$301,G5))</f>
      </c>
      <c r="L5">
        <f>IF(Settings!B3="","",Settings!B3)</f>
      </c>
      <c r="M5" s="5">
        <f>IF(L5="","",SUMIFS(Expenses!$D$2:$D$301,Expenses!$B$2:$B$301,L5,Expenses!$F$2:$F$301,Settings!$E$2))</f>
      </c>
    </row>
    <row r="6" spans="1:13" x14ac:dyDescent="0.25">
      <c r="A6" t="s">
        <v>27</v>
      </c>
      <c r="B6" s="5">
        <f>SUMIFS(Invoices!$D$2:$D$301,Invoices!$I$2:$I$301,3,Invoices!$J$2:$J$301,Settings!$E$2)</f>
      </c>
      <c r="C6" s="5">
        <f>SUMIFS(Invoices!$D$2:$D$301,Invoices!$K$2:$K$301,3,Invoices!$L$2:$L$301,Settings!$E$2)</f>
      </c>
      <c r="D6" s="5">
        <f>SUMIFS(Expenses!$D$2:$D$301,Expenses!$E$2:$E$301,3,Expenses!$F$2:$F$301,Settings!$E$2)</f>
      </c>
      <c r="E6" s="5">
        <f>SUMIFS(Invoices!$D$2:$D$301,Invoices!$K$2:$K$301,3,Invoices!$L$2:$L$301,Settings!$E$2)-SUMIFS(Expenses!$D$2:$D$301,Expenses!$E$2:$E$301,3,Expenses!$F$2:$F$301,Settings!$E$2)</f>
      </c>
      <c r="G6">
        <f>IF(Settings!A4="","",Settings!A4)</f>
      </c>
      <c r="H6" s="5">
        <f>IF(G6="","",SUMIFS(Invoices!$D$2:$D$301,Invoices!$B$2:$B$301,G6,Invoices!$J$2:$J$301,Settings!$E$2))</f>
      </c>
      <c r="I6" s="5">
        <f>IF(G6="","",SUMIFS(Invoices!$D$2:$D$301,Invoices!$B$2:$B$301,G6,Invoices!$L$2:$L$301,Settings!$E$2))</f>
      </c>
      <c r="J6" s="5">
        <f>IF(G6="","",SUMIFS(Invoices!$G$2:$G$301,Invoices!$B$2:$B$301,G6))</f>
      </c>
      <c r="L6">
        <f>IF(Settings!B4="","",Settings!B4)</f>
      </c>
      <c r="M6" s="5">
        <f>IF(L6="","",SUMIFS(Expenses!$D$2:$D$301,Expenses!$B$2:$B$301,L6,Expenses!$F$2:$F$301,Settings!$E$2))</f>
      </c>
    </row>
    <row r="7" spans="1:13" x14ac:dyDescent="0.25">
      <c r="A7" t="s">
        <v>28</v>
      </c>
      <c r="B7" s="5">
        <f>SUMIFS(Invoices!$D$2:$D$301,Invoices!$I$2:$I$301,4,Invoices!$J$2:$J$301,Settings!$E$2)</f>
      </c>
      <c r="C7" s="5">
        <f>SUMIFS(Invoices!$D$2:$D$301,Invoices!$K$2:$K$301,4,Invoices!$L$2:$L$301,Settings!$E$2)</f>
      </c>
      <c r="D7" s="5">
        <f>SUMIFS(Expenses!$D$2:$D$301,Expenses!$E$2:$E$301,4,Expenses!$F$2:$F$301,Settings!$E$2)</f>
      </c>
      <c r="E7" s="5">
        <f>SUMIFS(Invoices!$D$2:$D$301,Invoices!$K$2:$K$301,4,Invoices!$L$2:$L$301,Settings!$E$2)-SUMIFS(Expenses!$D$2:$D$301,Expenses!$E$2:$E$301,4,Expenses!$F$2:$F$301,Settings!$E$2)</f>
      </c>
      <c r="G7">
        <f>IF(Settings!A5="","",Settings!A5)</f>
      </c>
      <c r="H7" s="5">
        <f>IF(G7="","",SUMIFS(Invoices!$D$2:$D$301,Invoices!$B$2:$B$301,G7,Invoices!$J$2:$J$301,Settings!$E$2))</f>
      </c>
      <c r="I7" s="5">
        <f>IF(G7="","",SUMIFS(Invoices!$D$2:$D$301,Invoices!$B$2:$B$301,G7,Invoices!$L$2:$L$301,Settings!$E$2))</f>
      </c>
      <c r="J7" s="5">
        <f>IF(G7="","",SUMIFS(Invoices!$G$2:$G$301,Invoices!$B$2:$B$301,G7))</f>
      </c>
      <c r="L7">
        <f>IF(Settings!B5="","",Settings!B5)</f>
      </c>
      <c r="M7" s="5">
        <f>IF(L7="","",SUMIFS(Expenses!$D$2:$D$301,Expenses!$B$2:$B$301,L7,Expenses!$F$2:$F$301,Settings!$E$2))</f>
      </c>
    </row>
    <row r="8" spans="1:13" x14ac:dyDescent="0.25">
      <c r="A8" t="s">
        <v>29</v>
      </c>
      <c r="B8" s="5">
        <f>SUMIFS(Invoices!$D$2:$D$301,Invoices!$I$2:$I$301,5,Invoices!$J$2:$J$301,Settings!$E$2)</f>
      </c>
      <c r="C8" s="5">
        <f>SUMIFS(Invoices!$D$2:$D$301,Invoices!$K$2:$K$301,5,Invoices!$L$2:$L$301,Settings!$E$2)</f>
      </c>
      <c r="D8" s="5">
        <f>SUMIFS(Expenses!$D$2:$D$301,Expenses!$E$2:$E$301,5,Expenses!$F$2:$F$301,Settings!$E$2)</f>
      </c>
      <c r="E8" s="5">
        <f>SUMIFS(Invoices!$D$2:$D$301,Invoices!$K$2:$K$301,5,Invoices!$L$2:$L$301,Settings!$E$2)-SUMIFS(Expenses!$D$2:$D$301,Expenses!$E$2:$E$301,5,Expenses!$F$2:$F$301,Settings!$E$2)</f>
      </c>
      <c r="G8">
        <f>IF(Settings!A6="","",Settings!A6)</f>
      </c>
      <c r="H8" s="5">
        <f>IF(G8="","",SUMIFS(Invoices!$D$2:$D$301,Invoices!$B$2:$B$301,G8,Invoices!$J$2:$J$301,Settings!$E$2))</f>
      </c>
      <c r="I8" s="5">
        <f>IF(G8="","",SUMIFS(Invoices!$D$2:$D$301,Invoices!$B$2:$B$301,G8,Invoices!$L$2:$L$301,Settings!$E$2))</f>
      </c>
      <c r="J8" s="5">
        <f>IF(G8="","",SUMIFS(Invoices!$G$2:$G$301,Invoices!$B$2:$B$301,G8))</f>
      </c>
      <c r="L8">
        <f>IF(Settings!B6="","",Settings!B6)</f>
      </c>
      <c r="M8" s="5">
        <f>IF(L8="","",SUMIFS(Expenses!$D$2:$D$301,Expenses!$B$2:$B$301,L8,Expenses!$F$2:$F$301,Settings!$E$2))</f>
      </c>
    </row>
    <row r="9" spans="1:13" x14ac:dyDescent="0.25">
      <c r="A9" t="s">
        <v>30</v>
      </c>
      <c r="B9" s="5">
        <f>SUMIFS(Invoices!$D$2:$D$301,Invoices!$I$2:$I$301,6,Invoices!$J$2:$J$301,Settings!$E$2)</f>
      </c>
      <c r="C9" s="5">
        <f>SUMIFS(Invoices!$D$2:$D$301,Invoices!$K$2:$K$301,6,Invoices!$L$2:$L$301,Settings!$E$2)</f>
      </c>
      <c r="D9" s="5">
        <f>SUMIFS(Expenses!$D$2:$D$301,Expenses!$E$2:$E$301,6,Expenses!$F$2:$F$301,Settings!$E$2)</f>
      </c>
      <c r="E9" s="5">
        <f>SUMIFS(Invoices!$D$2:$D$301,Invoices!$K$2:$K$301,6,Invoices!$L$2:$L$301,Settings!$E$2)-SUMIFS(Expenses!$D$2:$D$301,Expenses!$E$2:$E$301,6,Expenses!$F$2:$F$301,Settings!$E$2)</f>
      </c>
      <c r="G9">
        <f>IF(Settings!A7="","",Settings!A7)</f>
      </c>
      <c r="H9" s="5">
        <f>IF(G9="","",SUMIFS(Invoices!$D$2:$D$301,Invoices!$B$2:$B$301,G9,Invoices!$J$2:$J$301,Settings!$E$2))</f>
      </c>
      <c r="I9" s="5">
        <f>IF(G9="","",SUMIFS(Invoices!$D$2:$D$301,Invoices!$B$2:$B$301,G9,Invoices!$L$2:$L$301,Settings!$E$2))</f>
      </c>
      <c r="J9" s="5">
        <f>IF(G9="","",SUMIFS(Invoices!$G$2:$G$301,Invoices!$B$2:$B$301,G9))</f>
      </c>
      <c r="L9">
        <f>IF(Settings!B7="","",Settings!B7)</f>
      </c>
      <c r="M9" s="5">
        <f>IF(L9="","",SUMIFS(Expenses!$D$2:$D$301,Expenses!$B$2:$B$301,L9,Expenses!$F$2:$F$301,Settings!$E$2))</f>
      </c>
    </row>
    <row r="10" spans="1:13" x14ac:dyDescent="0.25">
      <c r="A10" t="s">
        <v>31</v>
      </c>
      <c r="B10" s="5">
        <f>SUMIFS(Invoices!$D$2:$D$301,Invoices!$I$2:$I$301,7,Invoices!$J$2:$J$301,Settings!$E$2)</f>
      </c>
      <c r="C10" s="5">
        <f>SUMIFS(Invoices!$D$2:$D$301,Invoices!$K$2:$K$301,7,Invoices!$L$2:$L$301,Settings!$E$2)</f>
      </c>
      <c r="D10" s="5">
        <f>SUMIFS(Expenses!$D$2:$D$301,Expenses!$E$2:$E$301,7,Expenses!$F$2:$F$301,Settings!$E$2)</f>
      </c>
      <c r="E10" s="5">
        <f>SUMIFS(Invoices!$D$2:$D$301,Invoices!$K$2:$K$301,7,Invoices!$L$2:$L$301,Settings!$E$2)-SUMIFS(Expenses!$D$2:$D$301,Expenses!$E$2:$E$301,7,Expenses!$F$2:$F$301,Settings!$E$2)</f>
      </c>
      <c r="G10">
        <f>IF(Settings!A8="","",Settings!A8)</f>
      </c>
      <c r="H10" s="5">
        <f>IF(G10="","",SUMIFS(Invoices!$D$2:$D$301,Invoices!$B$2:$B$301,G10,Invoices!$J$2:$J$301,Settings!$E$2))</f>
      </c>
      <c r="I10" s="5">
        <f>IF(G10="","",SUMIFS(Invoices!$D$2:$D$301,Invoices!$B$2:$B$301,G10,Invoices!$L$2:$L$301,Settings!$E$2))</f>
      </c>
      <c r="J10" s="5">
        <f>IF(G10="","",SUMIFS(Invoices!$G$2:$G$301,Invoices!$B$2:$B$301,G10))</f>
      </c>
      <c r="L10">
        <f>IF(Settings!B8="","",Settings!B8)</f>
      </c>
      <c r="M10" s="5">
        <f>IF(L10="","",SUMIFS(Expenses!$D$2:$D$301,Expenses!$B$2:$B$301,L10,Expenses!$F$2:$F$301,Settings!$E$2))</f>
      </c>
    </row>
    <row r="11" spans="1:13" x14ac:dyDescent="0.25">
      <c r="A11" t="s">
        <v>32</v>
      </c>
      <c r="B11" s="5">
        <f>SUMIFS(Invoices!$D$2:$D$301,Invoices!$I$2:$I$301,8,Invoices!$J$2:$J$301,Settings!$E$2)</f>
      </c>
      <c r="C11" s="5">
        <f>SUMIFS(Invoices!$D$2:$D$301,Invoices!$K$2:$K$301,8,Invoices!$L$2:$L$301,Settings!$E$2)</f>
      </c>
      <c r="D11" s="5">
        <f>SUMIFS(Expenses!$D$2:$D$301,Expenses!$E$2:$E$301,8,Expenses!$F$2:$F$301,Settings!$E$2)</f>
      </c>
      <c r="E11" s="5">
        <f>SUMIFS(Invoices!$D$2:$D$301,Invoices!$K$2:$K$301,8,Invoices!$L$2:$L$301,Settings!$E$2)-SUMIFS(Expenses!$D$2:$D$301,Expenses!$E$2:$E$301,8,Expenses!$F$2:$F$301,Settings!$E$2)</f>
      </c>
      <c r="G11">
        <f>IF(Settings!A9="","",Settings!A9)</f>
      </c>
      <c r="H11" s="5">
        <f>IF(G11="","",SUMIFS(Invoices!$D$2:$D$301,Invoices!$B$2:$B$301,G11,Invoices!$J$2:$J$301,Settings!$E$2))</f>
      </c>
      <c r="I11" s="5">
        <f>IF(G11="","",SUMIFS(Invoices!$D$2:$D$301,Invoices!$B$2:$B$301,G11,Invoices!$L$2:$L$301,Settings!$E$2))</f>
      </c>
      <c r="J11" s="5">
        <f>IF(G11="","",SUMIFS(Invoices!$G$2:$G$301,Invoices!$B$2:$B$301,G11))</f>
      </c>
      <c r="L11">
        <f>IF(Settings!B9="","",Settings!B9)</f>
      </c>
      <c r="M11" s="5">
        <f>IF(L11="","",SUMIFS(Expenses!$D$2:$D$301,Expenses!$B$2:$B$301,L11,Expenses!$F$2:$F$301,Settings!$E$2))</f>
      </c>
    </row>
    <row r="12" spans="1:13" x14ac:dyDescent="0.25">
      <c r="A12" t="s">
        <v>33</v>
      </c>
      <c r="B12" s="5">
        <f>SUMIFS(Invoices!$D$2:$D$301,Invoices!$I$2:$I$301,9,Invoices!$J$2:$J$301,Settings!$E$2)</f>
      </c>
      <c r="C12" s="5">
        <f>SUMIFS(Invoices!$D$2:$D$301,Invoices!$K$2:$K$301,9,Invoices!$L$2:$L$301,Settings!$E$2)</f>
      </c>
      <c r="D12" s="5">
        <f>SUMIFS(Expenses!$D$2:$D$301,Expenses!$E$2:$E$301,9,Expenses!$F$2:$F$301,Settings!$E$2)</f>
      </c>
      <c r="E12" s="5">
        <f>SUMIFS(Invoices!$D$2:$D$301,Invoices!$K$2:$K$301,9,Invoices!$L$2:$L$301,Settings!$E$2)-SUMIFS(Expenses!$D$2:$D$301,Expenses!$E$2:$E$301,9,Expenses!$F$2:$F$301,Settings!$E$2)</f>
      </c>
      <c r="G12">
        <f>IF(Settings!A10="","",Settings!A10)</f>
      </c>
      <c r="H12" s="5">
        <f>IF(G12="","",SUMIFS(Invoices!$D$2:$D$301,Invoices!$B$2:$B$301,G12,Invoices!$J$2:$J$301,Settings!$E$2))</f>
      </c>
      <c r="I12" s="5">
        <f>IF(G12="","",SUMIFS(Invoices!$D$2:$D$301,Invoices!$B$2:$B$301,G12,Invoices!$L$2:$L$301,Settings!$E$2))</f>
      </c>
      <c r="J12" s="5">
        <f>IF(G12="","",SUMIFS(Invoices!$G$2:$G$301,Invoices!$B$2:$B$301,G12))</f>
      </c>
      <c r="L12">
        <f>IF(Settings!B10="","",Settings!B10)</f>
      </c>
      <c r="M12" s="5">
        <f>IF(L12="","",SUMIFS(Expenses!$D$2:$D$301,Expenses!$B$2:$B$301,L12,Expenses!$F$2:$F$301,Settings!$E$2))</f>
      </c>
    </row>
    <row r="13" spans="1:13" x14ac:dyDescent="0.25">
      <c r="A13" t="s">
        <v>34</v>
      </c>
      <c r="B13" s="5">
        <f>SUMIFS(Invoices!$D$2:$D$301,Invoices!$I$2:$I$301,10,Invoices!$J$2:$J$301,Settings!$E$2)</f>
      </c>
      <c r="C13" s="5">
        <f>SUMIFS(Invoices!$D$2:$D$301,Invoices!$K$2:$K$301,10,Invoices!$L$2:$L$301,Settings!$E$2)</f>
      </c>
      <c r="D13" s="5">
        <f>SUMIFS(Expenses!$D$2:$D$301,Expenses!$E$2:$E$301,10,Expenses!$F$2:$F$301,Settings!$E$2)</f>
      </c>
      <c r="E13" s="5">
        <f>SUMIFS(Invoices!$D$2:$D$301,Invoices!$K$2:$K$301,10,Invoices!$L$2:$L$301,Settings!$E$2)-SUMIFS(Expenses!$D$2:$D$301,Expenses!$E$2:$E$301,10,Expenses!$F$2:$F$301,Settings!$E$2)</f>
      </c>
      <c r="G13">
        <f>IF(Settings!A11="","",Settings!A11)</f>
      </c>
      <c r="H13" s="5">
        <f>IF(G13="","",SUMIFS(Invoices!$D$2:$D$301,Invoices!$B$2:$B$301,G13,Invoices!$J$2:$J$301,Settings!$E$2))</f>
      </c>
      <c r="I13" s="5">
        <f>IF(G13="","",SUMIFS(Invoices!$D$2:$D$301,Invoices!$B$2:$B$301,G13,Invoices!$L$2:$L$301,Settings!$E$2))</f>
      </c>
      <c r="J13" s="5">
        <f>IF(G13="","",SUMIFS(Invoices!$G$2:$G$301,Invoices!$B$2:$B$301,G13))</f>
      </c>
      <c r="L13">
        <f>IF(Settings!B11="","",Settings!B11)</f>
      </c>
      <c r="M13" s="5">
        <f>IF(L13="","",SUMIFS(Expenses!$D$2:$D$301,Expenses!$B$2:$B$301,L13,Expenses!$F$2:$F$301,Settings!$E$2))</f>
      </c>
    </row>
    <row r="14" spans="1:13" x14ac:dyDescent="0.25">
      <c r="A14" t="s">
        <v>35</v>
      </c>
      <c r="B14" s="5">
        <f>SUMIFS(Invoices!$D$2:$D$301,Invoices!$I$2:$I$301,11,Invoices!$J$2:$J$301,Settings!$E$2)</f>
      </c>
      <c r="C14" s="5">
        <f>SUMIFS(Invoices!$D$2:$D$301,Invoices!$K$2:$K$301,11,Invoices!$L$2:$L$301,Settings!$E$2)</f>
      </c>
      <c r="D14" s="5">
        <f>SUMIFS(Expenses!$D$2:$D$301,Expenses!$E$2:$E$301,11,Expenses!$F$2:$F$301,Settings!$E$2)</f>
      </c>
      <c r="E14" s="5">
        <f>SUMIFS(Invoices!$D$2:$D$301,Invoices!$K$2:$K$301,11,Invoices!$L$2:$L$301,Settings!$E$2)-SUMIFS(Expenses!$D$2:$D$301,Expenses!$E$2:$E$301,11,Expenses!$F$2:$F$301,Settings!$E$2)</f>
      </c>
      <c r="G14">
        <f>IF(Settings!A12="","",Settings!A12)</f>
      </c>
      <c r="H14" s="5">
        <f>IF(G14="","",SUMIFS(Invoices!$D$2:$D$301,Invoices!$B$2:$B$301,G14,Invoices!$J$2:$J$301,Settings!$E$2))</f>
      </c>
      <c r="I14" s="5">
        <f>IF(G14="","",SUMIFS(Invoices!$D$2:$D$301,Invoices!$B$2:$B$301,G14,Invoices!$L$2:$L$301,Settings!$E$2))</f>
      </c>
      <c r="J14" s="5">
        <f>IF(G14="","",SUMIFS(Invoices!$G$2:$G$301,Invoices!$B$2:$B$301,G14))</f>
      </c>
      <c r="L14">
        <f>IF(Settings!B12="","",Settings!B12)</f>
      </c>
      <c r="M14" s="5">
        <f>IF(L14="","",SUMIFS(Expenses!$D$2:$D$301,Expenses!$B$2:$B$301,L14,Expenses!$F$2:$F$301,Settings!$E$2))</f>
      </c>
    </row>
    <row r="15" spans="1:13" x14ac:dyDescent="0.25">
      <c r="A15" t="s">
        <v>36</v>
      </c>
      <c r="B15" s="5">
        <f>SUMIFS(Invoices!$D$2:$D$301,Invoices!$I$2:$I$301,12,Invoices!$J$2:$J$301,Settings!$E$2)</f>
      </c>
      <c r="C15" s="5">
        <f>SUMIFS(Invoices!$D$2:$D$301,Invoices!$K$2:$K$301,12,Invoices!$L$2:$L$301,Settings!$E$2)</f>
      </c>
      <c r="D15" s="5">
        <f>SUMIFS(Expenses!$D$2:$D$301,Expenses!$E$2:$E$301,12,Expenses!$F$2:$F$301,Settings!$E$2)</f>
      </c>
      <c r="E15" s="5">
        <f>SUMIFS(Invoices!$D$2:$D$301,Invoices!$K$2:$K$301,12,Invoices!$L$2:$L$301,Settings!$E$2)-SUMIFS(Expenses!$D$2:$D$301,Expenses!$E$2:$E$301,12,Expenses!$F$2:$F$301,Settings!$E$2)</f>
      </c>
      <c r="G15">
        <f>IF(Settings!A13="","",Settings!A13)</f>
      </c>
      <c r="H15" s="5">
        <f>IF(G15="","",SUMIFS(Invoices!$D$2:$D$301,Invoices!$B$2:$B$301,G15,Invoices!$J$2:$J$301,Settings!$E$2))</f>
      </c>
      <c r="I15" s="5">
        <f>IF(G15="","",SUMIFS(Invoices!$D$2:$D$301,Invoices!$B$2:$B$301,G15,Invoices!$L$2:$L$301,Settings!$E$2))</f>
      </c>
      <c r="J15" s="5">
        <f>IF(G15="","",SUMIFS(Invoices!$G$2:$G$301,Invoices!$B$2:$B$301,G15))</f>
      </c>
      <c r="L15">
        <f>IF(Settings!B13="","",Settings!B13)</f>
      </c>
      <c r="M15" s="5">
        <f>IF(L15="","",SUMIFS(Expenses!$D$2:$D$301,Expenses!$B$2:$B$301,L15,Expenses!$F$2:$F$301,Settings!$E$2))</f>
      </c>
    </row>
    <row r="16" spans="1:13" x14ac:dyDescent="0.25">
      <c r="A16" s="6" t="s">
        <v>37</v>
      </c>
      <c r="B16" s="7">
        <f>SUM(B4:B15)</f>
      </c>
      <c r="C16" s="7">
        <f>SUM(C4:C15)</f>
      </c>
      <c r="D16" s="7">
        <f>SUM(D4:D15)</f>
      </c>
      <c r="E16" s="7">
        <f>SUM(E4:E15)</f>
      </c>
      <c r="G16">
        <f>IF(Settings!A14="","",Settings!A14)</f>
      </c>
      <c r="H16" s="5">
        <f>IF(G16="","",SUMIFS(Invoices!$D$2:$D$301,Invoices!$B$2:$B$301,G16,Invoices!$J$2:$J$301,Settings!$E$2))</f>
      </c>
      <c r="I16" s="5">
        <f>IF(G16="","",SUMIFS(Invoices!$D$2:$D$301,Invoices!$B$2:$B$301,G16,Invoices!$L$2:$L$301,Settings!$E$2))</f>
      </c>
      <c r="J16" s="5">
        <f>IF(G16="","",SUMIFS(Invoices!$G$2:$G$301,Invoices!$B$2:$B$301,G16))</f>
      </c>
      <c r="L16">
        <f>IF(Settings!B14="","",Settings!B14)</f>
      </c>
      <c r="M16" s="5">
        <f>IF(L16="","",SUMIFS(Expenses!$D$2:$D$301,Expenses!$B$2:$B$301,L16,Expenses!$F$2:$F$301,Settings!$E$2))</f>
      </c>
    </row>
    <row r="17" spans="7:13" x14ac:dyDescent="0.25">
      <c r="G17">
        <f>IF(Settings!A15="","",Settings!A15)</f>
      </c>
      <c r="H17" s="5">
        <f>IF(G17="","",SUMIFS(Invoices!$D$2:$D$301,Invoices!$B$2:$B$301,G17,Invoices!$J$2:$J$301,Settings!$E$2))</f>
      </c>
      <c r="I17" s="5">
        <f>IF(G17="","",SUMIFS(Invoices!$D$2:$D$301,Invoices!$B$2:$B$301,G17,Invoices!$L$2:$L$301,Settings!$E$2))</f>
      </c>
      <c r="J17" s="5">
        <f>IF(G17="","",SUMIFS(Invoices!$G$2:$G$301,Invoices!$B$2:$B$301,G17))</f>
      </c>
      <c r="L17">
        <f>IF(Settings!B15="","",Settings!B15)</f>
      </c>
      <c r="M17" s="5">
        <f>IF(L17="","",SUMIFS(Expenses!$D$2:$D$301,Expenses!$B$2:$B$301,L17,Expenses!$F$2:$F$301,Settings!$E$2))</f>
      </c>
    </row>
    <row r="18" spans="7:13" x14ac:dyDescent="0.25">
      <c r="G18">
        <f>IF(Settings!A16="","",Settings!A16)</f>
      </c>
      <c r="H18" s="5">
        <f>IF(G18="","",SUMIFS(Invoices!$D$2:$D$301,Invoices!$B$2:$B$301,G18,Invoices!$J$2:$J$301,Settings!$E$2))</f>
      </c>
      <c r="I18" s="5">
        <f>IF(G18="","",SUMIFS(Invoices!$D$2:$D$301,Invoices!$B$2:$B$301,G18,Invoices!$L$2:$L$301,Settings!$E$2))</f>
      </c>
      <c r="J18" s="5">
        <f>IF(G18="","",SUMIFS(Invoices!$G$2:$G$301,Invoices!$B$2:$B$301,G18))</f>
      </c>
      <c r="L18">
        <f>IF(Settings!B16="","",Settings!B16)</f>
      </c>
      <c r="M18" s="5">
        <f>IF(L18="","",SUMIFS(Expenses!$D$2:$D$301,Expenses!$B$2:$B$301,L18,Expenses!$F$2:$F$301,Settings!$E$2))</f>
      </c>
    </row>
    <row r="20" spans="7:13" x14ac:dyDescent="0.25">
      <c r="G20" s="6" t="s">
        <v>38</v>
      </c>
      <c r="H20" s="7">
        <f>SUM(H4:H18)</f>
      </c>
      <c r="I20" s="7">
        <f>SUM(I4:I18)</f>
      </c>
      <c r="J20" s="7">
        <f>SUM(J4:J18)</f>
      </c>
      <c r="L20" s="6" t="s">
        <v>39</v>
      </c>
      <c r="M20" s="7">
        <f>SUM(M4:M18)</f>
      </c>
    </row>
    <row r="22" spans="7:9" x14ac:dyDescent="0.25">
      <c r="G22" s="6" t="s">
        <v>40</v>
      </c>
      <c r="I22" s="7">
        <f>SUM(Invoices!$G$2:$G$301)</f>
      </c>
    </row>
    <row r="23" spans="7:9" x14ac:dyDescent="0.25">
      <c r="G23" s="6" t="s">
        <v>41</v>
      </c>
      <c r="I23" s="7">
        <f>SUM(Invoices!$H$2:$H$301)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Invoices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2026-11-03T08:16:18Z</dcterms:modified>
</cp:coreProperties>
</file>